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135" windowWidth="10995" windowHeight="11640" tabRatio="814" activeTab="1"/>
  </bookViews>
  <sheets>
    <sheet name="BUDGET" sheetId="1" r:id="rId1"/>
    <sheet name="SCHEDA REND" sheetId="2" r:id="rId2"/>
    <sheet name="QUADRO SINTETICO PER FONTE" sheetId="3" r:id="rId3"/>
  </sheets>
  <externalReferences>
    <externalReference r:id="rId6"/>
    <externalReference r:id="rId7"/>
  </externalReferences>
  <definedNames>
    <definedName name="_xlnm.Print_Area" localSheetId="0">'BUDGET'!$A$1:$H$30</definedName>
    <definedName name="_xlnm.Print_Area" localSheetId="2">'QUADRO SINTETICO PER FONTE'!$A$1:$F$43</definedName>
    <definedName name="_xlnm.Print_Area" localSheetId="1">'SCHEDA REND'!$A$1:$N$235</definedName>
    <definedName name="gestdef">#N/A</definedName>
    <definedName name="gestione">#REF!</definedName>
    <definedName name="gestionedef">#REF!</definedName>
    <definedName name="regolamento4">'[2]tendine'!$M$1:$M$64</definedName>
    <definedName name="terdef">#N/A</definedName>
    <definedName name="territoriodef">#REF!</definedName>
    <definedName name="_xlnm.Print_Titles" localSheetId="1">'SCHEDA REND'!$1:$15</definedName>
    <definedName name="X">'[1]tendine'!$O$1:$O$3</definedName>
  </definedNames>
  <calcPr fullCalcOnLoad="1"/>
</workbook>
</file>

<file path=xl/sharedStrings.xml><?xml version="1.0" encoding="utf-8"?>
<sst xmlns="http://schemas.openxmlformats.org/spreadsheetml/2006/main" count="676" uniqueCount="227">
  <si>
    <t>Dettaglio risorse impegnate per fonti di finanziamento</t>
  </si>
  <si>
    <t>INC. % RISORSE LIQUIDATE SU RISORSE IMPEGNATE</t>
  </si>
  <si>
    <t>TOTALI</t>
  </si>
  <si>
    <t>RISORSE PROGRAMMATE</t>
  </si>
  <si>
    <t>INC. % RISORSE IMPEGNATE SU RISORSE PROGRAMMATE</t>
  </si>
  <si>
    <t>RISORSE NON IMPEGNATE</t>
  </si>
  <si>
    <t>-</t>
  </si>
  <si>
    <t xml:space="preserve">Ambito </t>
  </si>
  <si>
    <t>Comunale</t>
  </si>
  <si>
    <t>Più comuni</t>
  </si>
  <si>
    <t>Più Ambiti</t>
  </si>
  <si>
    <t>Dettaglio risorse non impegnate per fonti di finanziamento</t>
  </si>
  <si>
    <t>QUADRO SINTETICO COMPLESSIVO DELLE RISORSE IMPEGNATE (E NON IMPEGNATE) PER FONTE DI FINANZIAMENTO</t>
  </si>
  <si>
    <t>Denominazione</t>
  </si>
  <si>
    <t>N.</t>
  </si>
  <si>
    <t>Art. Reg. 4/07</t>
  </si>
  <si>
    <t>NOTE</t>
  </si>
  <si>
    <t xml:space="preserve">PROVINCIA DI </t>
  </si>
  <si>
    <t xml:space="preserve">AMBITO TERRITORIALE DI </t>
  </si>
  <si>
    <t>BUDGET DISPONIBILE</t>
  </si>
  <si>
    <t>RISORSE IMPEGNATE</t>
  </si>
  <si>
    <t>*  Si precisa che in "altre risorse" vanno inserite esclusivamente le somme direttamente attribuite alla gestione dei Comuni</t>
  </si>
  <si>
    <t>Ente titolare</t>
  </si>
  <si>
    <t>Tipologia gestione</t>
  </si>
  <si>
    <t>AMB</t>
  </si>
  <si>
    <t>COM</t>
  </si>
  <si>
    <t>SCHEDA PER LA RENDICONTAZIONE DEI SERVIZI DEL PIANO SOCILAE DI ZONA 2014-2016</t>
  </si>
  <si>
    <t>RISORSE IMPEGNATE AL 31/12/2014</t>
  </si>
  <si>
    <t>RESIDUI AL 31/12/2014</t>
  </si>
  <si>
    <t>RISORSE LIQUIDATE AL 31/12/2014</t>
  </si>
  <si>
    <t>RISORSE GIA' IMPEGNATE DA LIQUIDARE AL 31/12/2014</t>
  </si>
  <si>
    <r>
      <t xml:space="preserve">R E G I O N E     P U G L I A
AREA POLITICHE PER LA PROMOZIONE DELLA SALUTE
DELLE PERSONE E DELLE PARI OPPORTUNITA’
SERVIZIO PROGRAMMAZIONE SOCIALE E INTEGRAZIONE SOCIOSANITARIA
</t>
    </r>
    <r>
      <rPr>
        <b/>
        <sz val="14"/>
        <color indexed="10"/>
        <rFont val="Times New Roman"/>
        <family val="1"/>
      </rPr>
      <t>Schede di rendicontazione del Piano Sociale di Zona - 2014-2016</t>
    </r>
  </si>
  <si>
    <t>RESIDUI STANZIAMENTO PDZ 2010-2013</t>
  </si>
  <si>
    <t>Fondo Nazionale delle Politiche Sociali (FNPS)</t>
  </si>
  <si>
    <t>Fondo Globale socioassistenziale regionale (FGSA)</t>
  </si>
  <si>
    <t>Fondo Non Autosufficienza (FNA)</t>
  </si>
  <si>
    <t xml:space="preserve">Risorse proprie da bilancio comunale </t>
  </si>
  <si>
    <t>Risorse della ASL allocate a cofinanziamento del Piano di Zona</t>
  </si>
  <si>
    <t>Fondi del Piano di Azione e Coesione - Infanzia (PAC)</t>
  </si>
  <si>
    <t>Fondi del Piano di Azione e Coesione - Anziani non autosufficienti (PAC)</t>
  </si>
  <si>
    <t xml:space="preserve">Fondi per i Buoni servizio di concilizione - Infanzia </t>
  </si>
  <si>
    <t>Fondi per i Buoni servizio di concilizione - Anziani e Disabili</t>
  </si>
  <si>
    <t>Altre risorse pubbliche apportate a cofinanziamento del Piano di Zona</t>
  </si>
  <si>
    <t>Altre risorse private apportate a cofinanziamento del Piano di Zona</t>
  </si>
  <si>
    <r>
      <t xml:space="preserve">R E G I O N E     P U G L I A
AREA POLITICHE PER LA PROMOZIONE DELLA SALUTE
DELLE PERSONE E DELLE PARI OPPORTUNITA’
SERVIZIO PROGRAMMAZIONE SOCIALE E INTEGRAZIONE SOCIOSANITARIA
</t>
    </r>
    <r>
      <rPr>
        <b/>
        <sz val="14"/>
        <color indexed="10"/>
        <rFont val="Arial Narrow"/>
        <family val="2"/>
      </rPr>
      <t>Schede di rendicontazione del Piano Sociale di Zona - annualità 2014</t>
    </r>
  </si>
  <si>
    <t>BUDGET COMPLESSIVO PROGRAMMATO CON IL PIANO SOCIALE DI ZONA 2014-2016</t>
  </si>
  <si>
    <t>LECCE</t>
  </si>
  <si>
    <t>POGGIARDO</t>
  </si>
  <si>
    <t>53-90-101</t>
  </si>
  <si>
    <t>Asili nido e altri servizi socio-educativi per la prima infanzia</t>
  </si>
  <si>
    <t>AMBITO E COMUNE DI NOCIGLIA</t>
  </si>
  <si>
    <t>SI</t>
  </si>
  <si>
    <t>altro</t>
  </si>
  <si>
    <t>Servizi di conciliazione vita-lavoro</t>
  </si>
  <si>
    <t xml:space="preserve">AMBITO </t>
  </si>
  <si>
    <t>Rete di pronto intervento sociale - PIS</t>
  </si>
  <si>
    <t>77-81ter</t>
  </si>
  <si>
    <t>Rete di pronto intervento sociale - emergenza abitativa</t>
  </si>
  <si>
    <t>Percorsi di inclusione socio-lavorativa</t>
  </si>
  <si>
    <t>Servizio Sociale Professionale</t>
  </si>
  <si>
    <t>AMBITO E COMUNI DI ANDRANO E S.CESAREA TERME</t>
  </si>
  <si>
    <t>Rete di accesso - segretariato</t>
  </si>
  <si>
    <t>Rete di accesso - sportello immigrati</t>
  </si>
  <si>
    <t>Rete di accesso - PUA</t>
  </si>
  <si>
    <t>Centri di ascolto per le famiglie</t>
  </si>
  <si>
    <t>Educativa domiciliare per minori</t>
  </si>
  <si>
    <t>Buoni di servizio di conciliazione - infanzia</t>
  </si>
  <si>
    <t>Affido familiare - equipe</t>
  </si>
  <si>
    <t>Affido familiare</t>
  </si>
  <si>
    <t>Adozione familiare</t>
  </si>
  <si>
    <t>52-104</t>
  </si>
  <si>
    <t>Centri diurni (art. 52-104 RR 4/2007) minori</t>
  </si>
  <si>
    <t>Unità di Valutazione Multidimensionale</t>
  </si>
  <si>
    <t>Assistenza Domiciliare non autosuff. - ADI</t>
  </si>
  <si>
    <t>Assistenza Domiciliare non autosuff. - SAD</t>
  </si>
  <si>
    <t>87-88</t>
  </si>
  <si>
    <t>Assistenza Domiciliare per persone con disagio psichico</t>
  </si>
  <si>
    <t>Abbattimento barriere architettoniche</t>
  </si>
  <si>
    <t>Buoni di servizio di conciliazione - disabili e anziani</t>
  </si>
  <si>
    <t>Progetti di Vita Indipendente</t>
  </si>
  <si>
    <t>Centri diurni anziani (art. 106 RR 4/2007)</t>
  </si>
  <si>
    <t>Centri diurni disabili (art. 105 RR 4/2007)</t>
  </si>
  <si>
    <t>Centri diurni disabili art. 60 RR 4/2007</t>
  </si>
  <si>
    <t>55-57</t>
  </si>
  <si>
    <t>Dopo di Noi (artt. 55-57 RR 4/2007)</t>
  </si>
  <si>
    <t>60ter</t>
  </si>
  <si>
    <t>Centri diurni Alzheimer (art. 60ter RR 4/2007)</t>
  </si>
  <si>
    <t>Integrazione alunni con disabilità art. 92 RR 4/2007 - equipe</t>
  </si>
  <si>
    <t>Integrazione alunni con disabilità art. 92 RR 4/2007</t>
  </si>
  <si>
    <t>Trasporto sociale per persone con disabilità</t>
  </si>
  <si>
    <t>60-60bis-105</t>
  </si>
  <si>
    <t>Inserimenti in strutture a ciclo diurno per persone con disagio psichico</t>
  </si>
  <si>
    <t>60bis-70</t>
  </si>
  <si>
    <t>Residenze per persone con disagio psichico (artt. 70-60bis RR 4/2007)</t>
  </si>
  <si>
    <t>Interventi per persone con dipendenze patologiche</t>
  </si>
  <si>
    <t>Maltrattamento e violenza - CAV</t>
  </si>
  <si>
    <t>80-81</t>
  </si>
  <si>
    <t>Maltrattamento e violenza - residenziale</t>
  </si>
  <si>
    <t>Maltrattamento e violenza - equipe</t>
  </si>
  <si>
    <t>Interventi di prevenzione in materia di dipendenze patologiche</t>
  </si>
  <si>
    <t>47-48-49-50</t>
  </si>
  <si>
    <t>Interventi indifferibili per minori fuori famiglia</t>
  </si>
  <si>
    <t xml:space="preserve">AMBITO E COMUNI     </t>
  </si>
  <si>
    <t>Ufficio di Piano</t>
  </si>
  <si>
    <t>scegli</t>
  </si>
  <si>
    <t>servizio informazione e comunicazione</t>
  </si>
  <si>
    <t>sostegno economico</t>
  </si>
  <si>
    <t>attività di integrazione sociale minori</t>
  </si>
  <si>
    <t>compartecipazione rette anziani e disabili presso case di riposo</t>
  </si>
  <si>
    <t>erogazione pasti caldi a domicilio</t>
  </si>
  <si>
    <t>Personale Ufficio Serv.Soc. non Assistente Sociale</t>
  </si>
  <si>
    <t>COMUNE DI ANDRANO</t>
  </si>
  <si>
    <t>Soggiorni per Anziani</t>
  </si>
  <si>
    <t>Campus estivo minori</t>
  </si>
  <si>
    <t>COMUNE DI BOTRUGNO</t>
  </si>
  <si>
    <t>Attività sociali per soggetti a rischio</t>
  </si>
  <si>
    <t>Baliatico</t>
  </si>
  <si>
    <t>Sostegno socio educativo scolastico</t>
  </si>
  <si>
    <t>Assistenza infermieristica domiciliare</t>
  </si>
  <si>
    <t>Attività sociali per l'integrazione dei soggetti deboli</t>
  </si>
  <si>
    <t>Contributi spese mediche</t>
  </si>
  <si>
    <t>Responsabile settore servizi sociali</t>
  </si>
  <si>
    <t>Soggiorno climatico per anziani</t>
  </si>
  <si>
    <t>Ginnastica dolce e prevenzione oncologica</t>
  </si>
  <si>
    <t>COMUNE DI CASTRO</t>
  </si>
  <si>
    <t>Contributi economici straordinari</t>
  </si>
  <si>
    <t>Soggiorno climatico per Anziani</t>
  </si>
  <si>
    <t>Corsi musicali e sportivi per minori</t>
  </si>
  <si>
    <t>Manifestazioni di carnevale per minori</t>
  </si>
  <si>
    <t>Trasporto scolastico</t>
  </si>
  <si>
    <t>Responsabile servizi sociali</t>
  </si>
  <si>
    <t>COMUNE DI DISO</t>
  </si>
  <si>
    <t>Contributo una tantum famiglie in difficoltà</t>
  </si>
  <si>
    <t>Servizio civico per persone in difficoltà</t>
  </si>
  <si>
    <t>Attività ricreative per anziani</t>
  </si>
  <si>
    <t>laboratori artistico artigianali per minori</t>
  </si>
  <si>
    <t>Pratiche per elaborazione assegni di maternità</t>
  </si>
  <si>
    <t xml:space="preserve">Manifestazioni </t>
  </si>
  <si>
    <t>COMUNE DI GIUGGIANELLO</t>
  </si>
  <si>
    <t>Contributo trasporto scolastico</t>
  </si>
  <si>
    <t>Terme</t>
  </si>
  <si>
    <t>Intervento sociale "Mille corse gratis al mare"</t>
  </si>
  <si>
    <t>COMUNE DI MINERVINO DI LECCE</t>
  </si>
  <si>
    <t>Banco alimentare</t>
  </si>
  <si>
    <t>Commissione Pari Opportunità</t>
  </si>
  <si>
    <t xml:space="preserve">Assistenza alle persone anziane bisognose L.R. 49/81 </t>
  </si>
  <si>
    <t>Spese per attività assistenziali ex Eca</t>
  </si>
  <si>
    <t>Ginnastica dolce anziani</t>
  </si>
  <si>
    <t>COMUNE DI NOCIGLIA</t>
  </si>
  <si>
    <t>Laboratori estivi minori</t>
  </si>
  <si>
    <t>Spesa del personale</t>
  </si>
  <si>
    <t>Attività sociali anziani</t>
  </si>
  <si>
    <t>Trasporto terme anziani</t>
  </si>
  <si>
    <t>Contributo Centro Anziani</t>
  </si>
  <si>
    <t xml:space="preserve">Campus estivo </t>
  </si>
  <si>
    <t>COMUNE DI ORTELLE</t>
  </si>
  <si>
    <t>Soggiorno vacanze cure termali</t>
  </si>
  <si>
    <t>assegno civico</t>
  </si>
  <si>
    <t>Servizi sociali e funzioni trasferite</t>
  </si>
  <si>
    <t>Abitazioni in locazione</t>
  </si>
  <si>
    <t>COMUNE DI POGGIARDO</t>
  </si>
  <si>
    <t>spese gestione servizi assistenziali</t>
  </si>
  <si>
    <t>Consulenza per progetti servizio civile</t>
  </si>
  <si>
    <t>Spese di ricovero Casa Protetta</t>
  </si>
  <si>
    <t>Assistenza inabili del lavoro</t>
  </si>
  <si>
    <t>Contributo a varie famiglie</t>
  </si>
  <si>
    <t>Finanziamento sostegno abitativo comunale</t>
  </si>
  <si>
    <t>Trasporto cure termali</t>
  </si>
  <si>
    <t>Campus minori</t>
  </si>
  <si>
    <t>COMUNE DI SANARICA</t>
  </si>
  <si>
    <t>Campus estivi minori</t>
  </si>
  <si>
    <t>COMUNE DI SAN CASSIANO</t>
  </si>
  <si>
    <t>Soggiorno climatico anziani</t>
  </si>
  <si>
    <t>festa dei Nonni</t>
  </si>
  <si>
    <t>Canone alloggio E.R.P.</t>
  </si>
  <si>
    <t>Contributi associazioni di volontariato</t>
  </si>
  <si>
    <t>Contributo assistenza persone bisognose</t>
  </si>
  <si>
    <t>Interventi Lotta alla droga</t>
  </si>
  <si>
    <t>Sostegno alla genitorialità</t>
  </si>
  <si>
    <t>COMUNE DI S. CESAREA TERME</t>
  </si>
  <si>
    <t>COMUNE DI SPONGANO</t>
  </si>
  <si>
    <t>assistenza abitativa</t>
  </si>
  <si>
    <t>Contributi famiglie indigenti</t>
  </si>
  <si>
    <t>Servizio infermieristico</t>
  </si>
  <si>
    <t>Responsabile del servizio sociale</t>
  </si>
  <si>
    <t>COMUNE DI SURANO</t>
  </si>
  <si>
    <t>Ginnastica dolce</t>
  </si>
  <si>
    <t>COMUNE DI UGGIANO LA CHIESA</t>
  </si>
  <si>
    <t>Assistenza scolastica- Servizi Bagni Marini minori</t>
  </si>
  <si>
    <t>Gita anziani</t>
  </si>
  <si>
    <t>Ricovero psicolabile e anziani</t>
  </si>
  <si>
    <t>Trasporto disabili e minori</t>
  </si>
  <si>
    <t>Sportello d'ascolto</t>
  </si>
  <si>
    <t>Progetto di educativa scolastica</t>
  </si>
  <si>
    <t>Sussidi economici a minori orfani</t>
  </si>
  <si>
    <t>Contributi per contrasto alla povertà</t>
  </si>
  <si>
    <t>Spese ricovero anziana disabile</t>
  </si>
  <si>
    <t>Contributo a meno abbienti</t>
  </si>
  <si>
    <t>Convenzione di tirocinio e inserimento lavorativo</t>
  </si>
  <si>
    <t>Trasferimenti (contributo ragazza madre-Ricovero minore in Gruppo Appartamento)</t>
  </si>
  <si>
    <t>Mobilità sociale</t>
  </si>
  <si>
    <t>AMBITO</t>
  </si>
  <si>
    <t>fondi pac avviati il 01/12/2014</t>
  </si>
  <si>
    <t>Contributi economici</t>
  </si>
  <si>
    <t>Spesa funerale persona indigente</t>
  </si>
  <si>
    <t>Servizio di assistenza domiciliare minore disabile</t>
  </si>
  <si>
    <t>Sussidio baliatico</t>
  </si>
  <si>
    <t>Contributo associazione di volontariato</t>
  </si>
  <si>
    <t>Acquisto libri di testo per ipovedente</t>
  </si>
  <si>
    <t>Servizio civico per soggetti bisognosi</t>
  </si>
  <si>
    <t>Attività estive minori</t>
  </si>
  <si>
    <t>Iniziative ricreative per anziani</t>
  </si>
  <si>
    <t>Servizio infermieristico anziani e disabili</t>
  </si>
  <si>
    <t>Contributi per cure e prestazioni sanitarie</t>
  </si>
  <si>
    <t>Contributo retta "Casa per la vita"</t>
  </si>
  <si>
    <t xml:space="preserve">Contributi a sostegno del reddito familiare </t>
  </si>
  <si>
    <t>Riabilitazione disabile in piscina</t>
  </si>
  <si>
    <t>Contributi economici famiglie bisognose</t>
  </si>
  <si>
    <t>Interventi a favore di minori, giovani, anziani</t>
  </si>
  <si>
    <t>COMUNE DI MINERVINO</t>
  </si>
  <si>
    <t>COMUNE DI SANTA CESAREA TERME</t>
  </si>
  <si>
    <t>Soggiorno anziani</t>
  </si>
  <si>
    <t>Gestione "Centro Anziani"</t>
  </si>
  <si>
    <t>Attività di informazione</t>
  </si>
  <si>
    <t>Spese funerarie per n. 2 utenti</t>
  </si>
  <si>
    <t>Fondo nazionale accesso abitazione in locazione</t>
  </si>
  <si>
    <t>Spese manifesti</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</si>
</sst>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00"/>
    <numFmt numFmtId="171" formatCode="[$€-410]\ #,##0.00"/>
    <numFmt numFmtId="172" formatCode="0.0%"/>
  </numFmts>
  <fonts count="68">
    <font>
      <sz val="10"/>
      <name val="Verdana"/>
      <family val="0"/>
    </font>
    <font>
      <b/>
      <sz val="10"/>
      <name val="Verdana"/>
      <family val="0"/>
    </font>
    <font>
      <i/>
      <sz val="10"/>
      <name val="Verdana"/>
      <family val="0"/>
    </font>
    <font>
      <b/>
      <i/>
      <sz val="10"/>
      <name val="Verdana"/>
      <family val="0"/>
    </font>
    <font>
      <sz val="8"/>
      <name val="Verdana"/>
      <family val="2"/>
    </font>
    <font>
      <b/>
      <sz val="14"/>
      <name val="Times New Roman"/>
      <family val="1"/>
    </font>
    <font>
      <sz val="10"/>
      <name val="Times New Roman"/>
      <family val="1"/>
    </font>
    <font>
      <b/>
      <sz val="12"/>
      <name val="Times New Roman"/>
      <family val="1"/>
    </font>
    <font>
      <sz val="12"/>
      <name val="Times New Roman"/>
      <family val="1"/>
    </font>
    <font>
      <i/>
      <sz val="9"/>
      <color indexed="10"/>
      <name val="Arial"/>
      <family val="2"/>
    </font>
    <font>
      <sz val="11"/>
      <name val="Arial"/>
      <family val="2"/>
    </font>
    <font>
      <sz val="12"/>
      <name val="Arial"/>
      <family val="2"/>
    </font>
    <font>
      <sz val="11"/>
      <color indexed="8"/>
      <name val="Calibri"/>
      <family val="2"/>
    </font>
    <font>
      <b/>
      <sz val="14"/>
      <name val="Arial Narrow"/>
      <family val="2"/>
    </font>
    <font>
      <b/>
      <sz val="14"/>
      <color indexed="10"/>
      <name val="Arial Narrow"/>
      <family val="2"/>
    </font>
    <font>
      <sz val="12"/>
      <name val="Arial Narrow"/>
      <family val="2"/>
    </font>
    <font>
      <sz val="10"/>
      <name val="Arial Narrow"/>
      <family val="2"/>
    </font>
    <font>
      <sz val="9"/>
      <name val="Arial Narrow"/>
      <family val="2"/>
    </font>
    <font>
      <b/>
      <sz val="11"/>
      <name val="Arial Narrow"/>
      <family val="2"/>
    </font>
    <font>
      <b/>
      <sz val="11"/>
      <color indexed="10"/>
      <name val="Arial Narrow"/>
      <family val="2"/>
    </font>
    <font>
      <sz val="9"/>
      <color indexed="8"/>
      <name val="Arial Narrow"/>
      <family val="2"/>
    </font>
    <font>
      <b/>
      <sz val="12"/>
      <color indexed="8"/>
      <name val="Arial Narrow"/>
      <family val="2"/>
    </font>
    <font>
      <sz val="10"/>
      <color indexed="10"/>
      <name val="Verdana"/>
      <family val="2"/>
    </font>
    <font>
      <b/>
      <sz val="10"/>
      <name val="Arial Narrow"/>
      <family val="2"/>
    </font>
    <font>
      <u val="single"/>
      <sz val="10"/>
      <color indexed="12"/>
      <name val="Verdana"/>
      <family val="2"/>
    </font>
    <font>
      <u val="single"/>
      <sz val="10"/>
      <color indexed="61"/>
      <name val="Verdana"/>
      <family val="2"/>
    </font>
    <font>
      <b/>
      <i/>
      <sz val="12"/>
      <name val="Arial Narrow"/>
      <family val="2"/>
    </font>
    <font>
      <b/>
      <sz val="14"/>
      <color indexed="10"/>
      <name val="Times New Roman"/>
      <family val="1"/>
    </font>
    <font>
      <b/>
      <i/>
      <sz val="12"/>
      <color indexed="10"/>
      <name val="Times New Roman"/>
      <family val="1"/>
    </font>
    <font>
      <sz val="10"/>
      <color indexed="10"/>
      <name val="Times New Roman"/>
      <family val="1"/>
    </font>
    <font>
      <i/>
      <sz val="9"/>
      <color indexed="10"/>
      <name val="Times New Roman"/>
      <family val="1"/>
    </font>
    <font>
      <sz val="11"/>
      <name val="Times New Roman"/>
      <family val="1"/>
    </font>
    <font>
      <b/>
      <sz val="10"/>
      <name val="Times New Roman"/>
      <family val="1"/>
    </font>
    <font>
      <b/>
      <sz val="10"/>
      <color indexed="8"/>
      <name val="Times New Roman"/>
      <family val="1"/>
    </font>
    <font>
      <sz val="9"/>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51"/>
        <bgColor indexed="64"/>
      </patternFill>
    </fill>
    <fill>
      <patternFill patternType="solid">
        <fgColor theme="7"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lightGray"/>
    </fill>
    <fill>
      <patternFill patternType="solid">
        <fgColor indexed="9"/>
        <bgColor indexed="64"/>
      </patternFill>
    </fill>
    <fill>
      <patternFill patternType="lightGray">
        <bgColor indexed="9"/>
      </patternFill>
    </fill>
    <fill>
      <patternFill patternType="solid">
        <fgColor indexed="6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style="medium"/>
    </border>
    <border>
      <left>
        <color indexed="63"/>
      </left>
      <right>
        <color indexed="63"/>
      </right>
      <top>
        <color indexed="63"/>
      </top>
      <bottom style="mediu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51">
    <xf numFmtId="0" fontId="0" fillId="0" borderId="0" xfId="0" applyAlignment="1">
      <alignment/>
    </xf>
    <xf numFmtId="0" fontId="0" fillId="0" borderId="0" xfId="0" applyAlignment="1" applyProtection="1">
      <alignment/>
      <protection hidden="1"/>
    </xf>
    <xf numFmtId="0" fontId="10" fillId="0" borderId="0" xfId="0" applyFont="1" applyAlignment="1" applyProtection="1">
      <alignment/>
      <protection hidden="1"/>
    </xf>
    <xf numFmtId="0" fontId="18" fillId="0" borderId="0" xfId="0" applyFont="1" applyFill="1" applyBorder="1" applyAlignment="1" applyProtection="1">
      <alignment horizontal="center" vertical="center" wrapText="1"/>
      <protection hidden="1"/>
    </xf>
    <xf numFmtId="170" fontId="18" fillId="0" borderId="0" xfId="0" applyNumberFormat="1" applyFont="1" applyFill="1" applyBorder="1" applyAlignment="1" applyProtection="1">
      <alignment horizontal="center" vertical="center" wrapText="1"/>
      <protection hidden="1"/>
    </xf>
    <xf numFmtId="0" fontId="20" fillId="0" borderId="10" xfId="24" applyFont="1" applyFill="1" applyBorder="1" applyAlignment="1" applyProtection="1">
      <alignment horizontal="center" wrapText="1"/>
      <protection hidden="1"/>
    </xf>
    <xf numFmtId="170" fontId="20" fillId="33" borderId="10" xfId="23" applyNumberFormat="1" applyFont="1" applyFill="1" applyBorder="1" applyAlignment="1" applyProtection="1">
      <alignment horizontal="right" vertical="center" wrapText="1"/>
      <protection hidden="1"/>
    </xf>
    <xf numFmtId="0" fontId="20" fillId="0" borderId="11" xfId="24" applyFont="1" applyFill="1" applyBorder="1" applyAlignment="1" applyProtection="1">
      <alignment horizontal="center" wrapText="1"/>
      <protection hidden="1"/>
    </xf>
    <xf numFmtId="170" fontId="19" fillId="33" borderId="11" xfId="0" applyNumberFormat="1"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170" fontId="19" fillId="34" borderId="11" xfId="0" applyNumberFormat="1" applyFont="1" applyFill="1" applyBorder="1" applyAlignment="1" applyProtection="1">
      <alignment horizontal="center" vertical="center" wrapText="1"/>
      <protection hidden="1"/>
    </xf>
    <xf numFmtId="170" fontId="20" fillId="35" borderId="11" xfId="23" applyNumberFormat="1" applyFont="1" applyFill="1" applyBorder="1" applyAlignment="1" applyProtection="1">
      <alignment horizontal="right" vertical="center" wrapText="1"/>
      <protection hidden="1"/>
    </xf>
    <xf numFmtId="170" fontId="19" fillId="35" borderId="11" xfId="0" applyNumberFormat="1" applyFont="1" applyFill="1" applyBorder="1" applyAlignment="1" applyProtection="1">
      <alignment horizontal="center" vertical="center" wrapText="1"/>
      <protection hidden="1"/>
    </xf>
    <xf numFmtId="170" fontId="20" fillId="33" borderId="10" xfId="23" applyNumberFormat="1" applyFont="1" applyFill="1" applyBorder="1" applyAlignment="1" applyProtection="1">
      <alignment horizontal="right" vertical="center" wrapText="1"/>
      <protection locked="0"/>
    </xf>
    <xf numFmtId="170" fontId="20" fillId="35" borderId="11" xfId="23" applyNumberFormat="1" applyFont="1" applyFill="1" applyBorder="1" applyAlignment="1" applyProtection="1">
      <alignment horizontal="right" vertical="center" wrapText="1"/>
      <protection locked="0"/>
    </xf>
    <xf numFmtId="49" fontId="20" fillId="0" borderId="10" xfId="26" applyNumberFormat="1" applyFont="1" applyFill="1" applyBorder="1" applyAlignment="1" applyProtection="1">
      <alignment horizontal="center" vertical="center" wrapText="1"/>
      <protection locked="0"/>
    </xf>
    <xf numFmtId="49" fontId="20" fillId="0" borderId="11" xfId="26" applyNumberFormat="1" applyFont="1" applyFill="1" applyBorder="1" applyAlignment="1" applyProtection="1">
      <alignment horizontal="center" vertical="center" wrapText="1"/>
      <protection locked="0"/>
    </xf>
    <xf numFmtId="49" fontId="17" fillId="0" borderId="11" xfId="0" applyNumberFormat="1" applyFont="1" applyBorder="1" applyAlignment="1" applyProtection="1">
      <alignment horizontal="center" vertical="center" wrapText="1"/>
      <protection locked="0"/>
    </xf>
    <xf numFmtId="0" fontId="17" fillId="0" borderId="11" xfId="0" applyFont="1" applyBorder="1" applyAlignment="1" applyProtection="1">
      <alignment wrapText="1"/>
      <protection locked="0"/>
    </xf>
    <xf numFmtId="0" fontId="16" fillId="0" borderId="11" xfId="0" applyFont="1" applyBorder="1" applyAlignment="1" applyProtection="1">
      <alignment wrapText="1"/>
      <protection locked="0"/>
    </xf>
    <xf numFmtId="172" fontId="20" fillId="33" borderId="10" xfId="23" applyNumberFormat="1" applyFont="1" applyFill="1" applyBorder="1" applyAlignment="1" applyProtection="1">
      <alignment horizontal="right" vertical="center" wrapText="1"/>
      <protection hidden="1"/>
    </xf>
    <xf numFmtId="172" fontId="20" fillId="35" borderId="11" xfId="23" applyNumberFormat="1" applyFont="1" applyFill="1" applyBorder="1" applyAlignment="1" applyProtection="1">
      <alignment horizontal="right" vertical="center" wrapText="1"/>
      <protection hidden="1"/>
    </xf>
    <xf numFmtId="0" fontId="8" fillId="0" borderId="0" xfId="0" applyFont="1" applyFill="1" applyBorder="1" applyAlignment="1" applyProtection="1">
      <alignment horizontal="justify" vertical="center" wrapText="1"/>
      <protection hidden="1"/>
    </xf>
    <xf numFmtId="0" fontId="13" fillId="0" borderId="0" xfId="0" applyFont="1" applyBorder="1" applyAlignment="1" applyProtection="1">
      <alignment horizontal="center" wrapText="1"/>
      <protection hidden="1"/>
    </xf>
    <xf numFmtId="0" fontId="7" fillId="0" borderId="0" xfId="0" applyFont="1" applyFill="1" applyBorder="1" applyAlignment="1" applyProtection="1">
      <alignment horizontal="center" vertical="center"/>
      <protection hidden="1"/>
    </xf>
    <xf numFmtId="0" fontId="22" fillId="0" borderId="0" xfId="0" applyFont="1" applyAlignment="1" applyProtection="1">
      <alignment vertical="center"/>
      <protection hidden="1"/>
    </xf>
    <xf numFmtId="0" fontId="0" fillId="0" borderId="0" xfId="0" applyFill="1" applyBorder="1" applyAlignment="1" applyProtection="1">
      <alignment/>
      <protection hidden="1"/>
    </xf>
    <xf numFmtId="0" fontId="23" fillId="0" borderId="0" xfId="0" applyFont="1" applyAlignment="1" applyProtection="1">
      <alignment horizontal="left" vertical="center" wrapText="1"/>
      <protection hidden="1"/>
    </xf>
    <xf numFmtId="0" fontId="6" fillId="0" borderId="0" xfId="0" applyFont="1" applyAlignment="1" applyProtection="1">
      <alignment/>
      <protection hidden="1"/>
    </xf>
    <xf numFmtId="0" fontId="6" fillId="0" borderId="0" xfId="0" applyFont="1" applyBorder="1" applyAlignment="1" applyProtection="1">
      <alignment/>
      <protection hidden="1"/>
    </xf>
    <xf numFmtId="0" fontId="7" fillId="0" borderId="0" xfId="0" applyFont="1" applyFill="1" applyBorder="1" applyAlignment="1" applyProtection="1">
      <alignment horizontal="center" vertical="center"/>
      <protection hidden="1"/>
    </xf>
    <xf numFmtId="0" fontId="30" fillId="0" borderId="0" xfId="0" applyFont="1" applyBorder="1" applyAlignment="1" applyProtection="1">
      <alignment wrapText="1"/>
      <protection hidden="1"/>
    </xf>
    <xf numFmtId="0" fontId="31" fillId="0" borderId="0" xfId="0" applyFont="1" applyAlignment="1" applyProtection="1">
      <alignment/>
      <protection hidden="1"/>
    </xf>
    <xf numFmtId="0" fontId="32" fillId="0" borderId="0" xfId="0" applyFont="1" applyAlignment="1" applyProtection="1">
      <alignment horizontal="left" vertical="top" wrapText="1"/>
      <protection hidden="1"/>
    </xf>
    <xf numFmtId="0" fontId="7" fillId="0" borderId="0" xfId="0" applyFont="1" applyBorder="1" applyAlignment="1" applyProtection="1">
      <alignment horizontal="center"/>
      <protection hidden="1"/>
    </xf>
    <xf numFmtId="0" fontId="8" fillId="0" borderId="0" xfId="0" applyFont="1" applyBorder="1" applyAlignment="1" applyProtection="1">
      <alignment/>
      <protection hidden="1"/>
    </xf>
    <xf numFmtId="0" fontId="8" fillId="0" borderId="0" xfId="0" applyFont="1" applyAlignment="1" applyProtection="1">
      <alignment/>
      <protection hidden="1"/>
    </xf>
    <xf numFmtId="170" fontId="5" fillId="33" borderId="12" xfId="51" applyNumberFormat="1" applyFont="1" applyFill="1" applyBorder="1" applyAlignment="1" applyProtection="1">
      <alignment horizontal="right" vertical="center"/>
      <protection hidden="1"/>
    </xf>
    <xf numFmtId="171" fontId="7" fillId="33" borderId="11" xfId="0" applyNumberFormat="1" applyFont="1" applyFill="1" applyBorder="1" applyAlignment="1" applyProtection="1">
      <alignment horizontal="right" vertical="center"/>
      <protection locked="0"/>
    </xf>
    <xf numFmtId="170" fontId="5" fillId="36" borderId="11" xfId="51" applyNumberFormat="1" applyFont="1" applyFill="1" applyBorder="1" applyAlignment="1" applyProtection="1">
      <alignment horizontal="right" vertical="center"/>
      <protection hidden="1"/>
    </xf>
    <xf numFmtId="0" fontId="5" fillId="37" borderId="11" xfId="0" applyFont="1" applyFill="1" applyBorder="1" applyAlignment="1" applyProtection="1">
      <alignment horizontal="center" vertical="center"/>
      <protection hidden="1"/>
    </xf>
    <xf numFmtId="0" fontId="6" fillId="0" borderId="0" xfId="0" applyFont="1" applyFill="1" applyAlignment="1" applyProtection="1">
      <alignment/>
      <protection hidden="1"/>
    </xf>
    <xf numFmtId="170" fontId="13" fillId="33" borderId="11" xfId="51"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7" fillId="33" borderId="11" xfId="0" applyFont="1" applyFill="1" applyBorder="1" applyAlignment="1" applyProtection="1">
      <alignment horizontal="left" vertical="center"/>
      <protection hidden="1"/>
    </xf>
    <xf numFmtId="0" fontId="7" fillId="36" borderId="11" xfId="0" applyFont="1" applyFill="1" applyBorder="1" applyAlignment="1" applyProtection="1">
      <alignment horizontal="left" vertical="center"/>
      <protection hidden="1"/>
    </xf>
    <xf numFmtId="0" fontId="5" fillId="36" borderId="12" xfId="0" applyFont="1" applyFill="1" applyBorder="1" applyAlignment="1" applyProtection="1">
      <alignment horizontal="center" vertical="center"/>
      <protection hidden="1"/>
    </xf>
    <xf numFmtId="0" fontId="5" fillId="37" borderId="12" xfId="0" applyFont="1" applyFill="1" applyBorder="1" applyAlignment="1" applyProtection="1">
      <alignment horizontal="center" vertical="center"/>
      <protection hidden="1"/>
    </xf>
    <xf numFmtId="0" fontId="5" fillId="33" borderId="12" xfId="0" applyFont="1" applyFill="1" applyBorder="1" applyAlignment="1" applyProtection="1">
      <alignment horizontal="center" vertical="center"/>
      <protection hidden="1"/>
    </xf>
    <xf numFmtId="49" fontId="6" fillId="0" borderId="0" xfId="0" applyNumberFormat="1" applyFont="1" applyAlignment="1" applyProtection="1">
      <alignment vertical="center" wrapText="1"/>
      <protection hidden="1"/>
    </xf>
    <xf numFmtId="0" fontId="33" fillId="0" borderId="13" xfId="27" applyFont="1" applyFill="1" applyBorder="1" applyAlignment="1" applyProtection="1">
      <alignment horizontal="center" vertical="center" wrapText="1"/>
      <protection hidden="1"/>
    </xf>
    <xf numFmtId="49" fontId="34" fillId="38" borderId="11" xfId="24" applyNumberFormat="1" applyFont="1" applyFill="1" applyBorder="1" applyAlignment="1" applyProtection="1">
      <alignment horizontal="center" vertical="center" wrapText="1"/>
      <protection hidden="1"/>
    </xf>
    <xf numFmtId="49" fontId="34" fillId="38" borderId="11" xfId="27" applyNumberFormat="1" applyFont="1" applyFill="1" applyBorder="1" applyAlignment="1" applyProtection="1">
      <alignment horizontal="center" vertical="center" wrapText="1"/>
      <protection hidden="1"/>
    </xf>
    <xf numFmtId="170" fontId="20" fillId="35" borderId="10" xfId="23" applyNumberFormat="1" applyFont="1" applyFill="1" applyBorder="1" applyAlignment="1" applyProtection="1">
      <alignment horizontal="right" vertical="center" wrapText="1"/>
      <protection locked="0"/>
    </xf>
    <xf numFmtId="170" fontId="20" fillId="35" borderId="10" xfId="23" applyNumberFormat="1" applyFont="1" applyFill="1" applyBorder="1" applyAlignment="1" applyProtection="1">
      <alignment horizontal="right" vertical="center" wrapText="1"/>
      <protection hidden="1"/>
    </xf>
    <xf numFmtId="172" fontId="20" fillId="35" borderId="10" xfId="23" applyNumberFormat="1" applyFont="1" applyFill="1" applyBorder="1" applyAlignment="1" applyProtection="1">
      <alignment horizontal="right" vertical="center" wrapText="1"/>
      <protection hidden="1"/>
    </xf>
    <xf numFmtId="0" fontId="0" fillId="0" borderId="14" xfId="0" applyFill="1" applyBorder="1" applyAlignment="1" applyProtection="1">
      <alignment/>
      <protection hidden="1"/>
    </xf>
    <xf numFmtId="49" fontId="6" fillId="0" borderId="14" xfId="0" applyNumberFormat="1" applyFont="1" applyBorder="1" applyAlignment="1" applyProtection="1">
      <alignment vertical="center" wrapText="1"/>
      <protection hidden="1"/>
    </xf>
    <xf numFmtId="170" fontId="19" fillId="0" borderId="14" xfId="0" applyNumberFormat="1"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9" fillId="0" borderId="0" xfId="0" applyFont="1" applyBorder="1" applyAlignment="1" applyProtection="1">
      <alignment vertical="center" wrapText="1"/>
      <protection hidden="1"/>
    </xf>
    <xf numFmtId="0" fontId="10" fillId="0" borderId="0" xfId="0" applyFont="1" applyAlignment="1" applyProtection="1">
      <alignment vertical="center"/>
      <protection hidden="1"/>
    </xf>
    <xf numFmtId="0" fontId="7" fillId="0" borderId="0" xfId="0" applyFont="1" applyBorder="1" applyAlignment="1" applyProtection="1">
      <alignment horizontal="center" vertical="center"/>
      <protection hidden="1"/>
    </xf>
    <xf numFmtId="0" fontId="11" fillId="0" borderId="0" xfId="0" applyFont="1" applyBorder="1" applyAlignment="1" applyProtection="1">
      <alignment vertical="center"/>
      <protection hidden="1"/>
    </xf>
    <xf numFmtId="0" fontId="11" fillId="0" borderId="0" xfId="0" applyFont="1" applyAlignment="1" applyProtection="1">
      <alignment vertical="center"/>
      <protection hidden="1"/>
    </xf>
    <xf numFmtId="49" fontId="7" fillId="33" borderId="11" xfId="0" applyNumberFormat="1" applyFont="1" applyFill="1" applyBorder="1" applyAlignment="1" applyProtection="1">
      <alignment horizontal="left" vertical="center"/>
      <protection hidden="1"/>
    </xf>
    <xf numFmtId="0" fontId="7" fillId="39" borderId="11" xfId="0" applyFont="1" applyFill="1" applyBorder="1" applyAlignment="1" applyProtection="1">
      <alignment horizontal="left" vertical="center"/>
      <protection hidden="1"/>
    </xf>
    <xf numFmtId="49" fontId="7" fillId="39" borderId="11" xfId="0" applyNumberFormat="1" applyFont="1" applyFill="1" applyBorder="1" applyAlignment="1" applyProtection="1">
      <alignment horizontal="left" vertical="center"/>
      <protection hidden="1"/>
    </xf>
    <xf numFmtId="49" fontId="7" fillId="36" borderId="11" xfId="0" applyNumberFormat="1" applyFont="1" applyFill="1" applyBorder="1" applyAlignment="1" applyProtection="1">
      <alignment horizontal="left" vertical="center"/>
      <protection hidden="1"/>
    </xf>
    <xf numFmtId="0" fontId="7" fillId="39" borderId="11" xfId="0" applyFont="1" applyFill="1" applyBorder="1" applyAlignment="1" applyProtection="1">
      <alignment horizontal="center" vertical="center"/>
      <protection hidden="1"/>
    </xf>
    <xf numFmtId="1" fontId="7" fillId="40" borderId="11" xfId="0" applyNumberFormat="1" applyFont="1" applyFill="1" applyBorder="1" applyAlignment="1" applyProtection="1">
      <alignment horizontal="left" vertical="center"/>
      <protection hidden="1"/>
    </xf>
    <xf numFmtId="1" fontId="7" fillId="39" borderId="11" xfId="0" applyNumberFormat="1" applyFont="1" applyFill="1" applyBorder="1" applyAlignment="1" applyProtection="1">
      <alignment horizontal="center" vertical="center"/>
      <protection hidden="1"/>
    </xf>
    <xf numFmtId="170" fontId="20" fillId="34" borderId="10" xfId="23" applyNumberFormat="1" applyFont="1" applyFill="1" applyBorder="1" applyAlignment="1" applyProtection="1">
      <alignment horizontal="right" vertical="center" wrapText="1"/>
      <protection hidden="1"/>
    </xf>
    <xf numFmtId="0" fontId="0" fillId="0" borderId="0" xfId="0" applyAlignment="1" applyProtection="1">
      <alignment/>
      <protection locked="0"/>
    </xf>
    <xf numFmtId="0" fontId="10" fillId="0" borderId="0" xfId="0" applyFont="1" applyAlignment="1" applyProtection="1">
      <alignment/>
      <protection locked="0"/>
    </xf>
    <xf numFmtId="0" fontId="13" fillId="0" borderId="0" xfId="0" applyFont="1" applyBorder="1" applyAlignment="1" applyProtection="1">
      <alignment horizontal="center" wrapText="1"/>
      <protection locked="0"/>
    </xf>
    <xf numFmtId="49" fontId="6" fillId="0" borderId="0" xfId="0" applyNumberFormat="1" applyFont="1" applyAlignment="1" applyProtection="1">
      <alignment vertical="center" wrapText="1"/>
      <protection locked="0"/>
    </xf>
    <xf numFmtId="0" fontId="16" fillId="0" borderId="0" xfId="0" applyFont="1" applyAlignment="1" applyProtection="1">
      <alignment/>
      <protection locked="0"/>
    </xf>
    <xf numFmtId="0" fontId="16" fillId="0" borderId="0" xfId="0" applyFont="1" applyAlignment="1" applyProtection="1">
      <alignment wrapText="1"/>
      <protection locked="0"/>
    </xf>
    <xf numFmtId="170" fontId="19" fillId="0" borderId="0"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wrapText="1"/>
      <protection locked="0"/>
    </xf>
    <xf numFmtId="0" fontId="17" fillId="0" borderId="0" xfId="0" applyFont="1" applyAlignment="1" applyProtection="1">
      <alignment wrapText="1"/>
      <protection locked="0"/>
    </xf>
    <xf numFmtId="0" fontId="15" fillId="0" borderId="0" xfId="0" applyFont="1" applyAlignment="1" applyProtection="1">
      <alignment wrapText="1"/>
      <protection locked="0"/>
    </xf>
    <xf numFmtId="0" fontId="6" fillId="0" borderId="0" xfId="0" applyFont="1" applyAlignment="1" applyProtection="1">
      <alignment vertical="center" wrapText="1"/>
      <protection locked="0"/>
    </xf>
    <xf numFmtId="171" fontId="7" fillId="33" borderId="11" xfId="0" applyNumberFormat="1" applyFont="1" applyFill="1" applyBorder="1" applyAlignment="1" applyProtection="1">
      <alignment horizontal="right" vertical="center"/>
      <protection hidden="1"/>
    </xf>
    <xf numFmtId="0" fontId="20" fillId="0" borderId="10" xfId="24" applyFont="1" applyFill="1" applyBorder="1" applyAlignment="1" applyProtection="1">
      <alignment horizontal="left" wrapText="1"/>
      <protection hidden="1"/>
    </xf>
    <xf numFmtId="49" fontId="34" fillId="41" borderId="10" xfId="24" applyNumberFormat="1" applyFont="1" applyFill="1" applyBorder="1" applyAlignment="1" applyProtection="1">
      <alignment horizontal="center" vertical="center" wrapText="1"/>
      <protection hidden="1"/>
    </xf>
    <xf numFmtId="0" fontId="34" fillId="41" borderId="15" xfId="22" applyNumberFormat="1" applyFont="1" applyFill="1" applyBorder="1" applyAlignment="1" applyProtection="1">
      <alignment horizontal="center" vertical="center" wrapText="1"/>
      <protection hidden="1"/>
    </xf>
    <xf numFmtId="0" fontId="34" fillId="41" borderId="16" xfId="22" applyNumberFormat="1" applyFont="1" applyFill="1" applyBorder="1" applyAlignment="1" applyProtection="1">
      <alignment horizontal="center" vertical="center" wrapText="1"/>
      <protection hidden="1"/>
    </xf>
    <xf numFmtId="0" fontId="34" fillId="41" borderId="11" xfId="22" applyNumberFormat="1" applyFont="1" applyFill="1" applyBorder="1" applyAlignment="1" applyProtection="1">
      <alignment horizontal="center" vertical="center" wrapText="1"/>
      <protection hidden="1"/>
    </xf>
    <xf numFmtId="49" fontId="34" fillId="41" borderId="11" xfId="27" applyNumberFormat="1" applyFont="1" applyFill="1" applyBorder="1" applyAlignment="1" applyProtection="1">
      <alignment horizontal="center" vertical="center" wrapText="1"/>
      <protection hidden="1"/>
    </xf>
    <xf numFmtId="0" fontId="34" fillId="41" borderId="11" xfId="22" applyFont="1" applyFill="1" applyBorder="1" applyAlignment="1" applyProtection="1">
      <alignment horizontal="center" vertical="center" wrapText="1"/>
      <protection hidden="1"/>
    </xf>
    <xf numFmtId="0" fontId="34" fillId="41" borderId="17" xfId="22" applyNumberFormat="1" applyFont="1" applyFill="1" applyBorder="1" applyAlignment="1" applyProtection="1">
      <alignment horizontal="center" vertical="center" wrapText="1"/>
      <protection hidden="1"/>
    </xf>
    <xf numFmtId="0" fontId="34" fillId="41" borderId="10" xfId="22" applyFont="1" applyFill="1" applyBorder="1" applyAlignment="1" applyProtection="1">
      <alignment horizontal="center" vertical="center" wrapText="1"/>
      <protection hidden="1"/>
    </xf>
    <xf numFmtId="171" fontId="7" fillId="36" borderId="11" xfId="0" applyNumberFormat="1" applyFont="1" applyFill="1" applyBorder="1" applyAlignment="1" applyProtection="1">
      <alignment horizontal="right" vertical="center"/>
      <protection hidden="1"/>
    </xf>
    <xf numFmtId="1" fontId="7" fillId="39" borderId="11"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13" fillId="33" borderId="12" xfId="0" applyFont="1" applyFill="1" applyBorder="1" applyAlignment="1" applyProtection="1">
      <alignment horizontal="center" vertical="center"/>
      <protection hidden="1"/>
    </xf>
    <xf numFmtId="0" fontId="13" fillId="33" borderId="19" xfId="0" applyFont="1" applyFill="1" applyBorder="1" applyAlignment="1" applyProtection="1">
      <alignment horizontal="center" vertical="center"/>
      <protection hidden="1"/>
    </xf>
    <xf numFmtId="0" fontId="26" fillId="0" borderId="20" xfId="0" applyFont="1" applyBorder="1" applyAlignment="1" applyProtection="1">
      <alignment horizontal="left" vertical="center" wrapText="1"/>
      <protection hidden="1"/>
    </xf>
    <xf numFmtId="0" fontId="3" fillId="0" borderId="20" xfId="0" applyFont="1" applyBorder="1" applyAlignment="1" applyProtection="1">
      <alignment horizontal="left" vertical="center" wrapText="1"/>
      <protection hidden="1"/>
    </xf>
    <xf numFmtId="0" fontId="14" fillId="0" borderId="12" xfId="0" applyFont="1" applyBorder="1" applyAlignment="1" applyProtection="1">
      <alignment horizontal="center" vertical="center" wrapText="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13" fillId="37" borderId="12" xfId="0" applyFont="1" applyFill="1" applyBorder="1" applyAlignment="1" applyProtection="1">
      <alignment horizontal="center" vertical="center"/>
      <protection hidden="1"/>
    </xf>
    <xf numFmtId="0" fontId="13" fillId="37" borderId="19"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protection hidden="1"/>
    </xf>
    <xf numFmtId="0" fontId="21" fillId="0" borderId="10" xfId="26" applyFont="1" applyFill="1" applyBorder="1" applyAlignment="1" applyProtection="1">
      <alignment horizontal="center" vertical="center" wrapText="1"/>
      <protection hidden="1"/>
    </xf>
    <xf numFmtId="0" fontId="21" fillId="0" borderId="13" xfId="26" applyFont="1" applyFill="1" applyBorder="1" applyAlignment="1" applyProtection="1">
      <alignment horizontal="center" vertical="center" wrapText="1"/>
      <protection hidden="1"/>
    </xf>
    <xf numFmtId="0" fontId="21" fillId="33" borderId="10" xfId="23" applyFont="1" applyFill="1" applyBorder="1" applyAlignment="1" applyProtection="1">
      <alignment horizontal="center" vertical="center" wrapText="1"/>
      <protection hidden="1"/>
    </xf>
    <xf numFmtId="0" fontId="21" fillId="33" borderId="13" xfId="23" applyFont="1" applyFill="1" applyBorder="1" applyAlignment="1" applyProtection="1">
      <alignment horizontal="center" vertical="center" wrapText="1"/>
      <protection hidden="1"/>
    </xf>
    <xf numFmtId="0" fontId="21" fillId="33" borderId="10" xfId="23" applyFont="1" applyFill="1" applyBorder="1" applyAlignment="1" applyProtection="1">
      <alignment horizontal="center" vertical="center" wrapText="1"/>
      <protection hidden="1"/>
    </xf>
    <xf numFmtId="0" fontId="21" fillId="33" borderId="13" xfId="23" applyFont="1" applyFill="1" applyBorder="1" applyAlignment="1" applyProtection="1">
      <alignment horizontal="center" vertical="center" wrapText="1"/>
      <protection hidden="1"/>
    </xf>
    <xf numFmtId="0" fontId="21" fillId="34" borderId="10" xfId="24" applyFont="1" applyFill="1" applyBorder="1" applyAlignment="1" applyProtection="1">
      <alignment horizontal="center" vertical="center" wrapText="1"/>
      <protection hidden="1"/>
    </xf>
    <xf numFmtId="0" fontId="21" fillId="34" borderId="13" xfId="24" applyFont="1" applyFill="1" applyBorder="1" applyAlignment="1" applyProtection="1">
      <alignment horizontal="center" vertical="center" wrapText="1"/>
      <protection hidden="1"/>
    </xf>
    <xf numFmtId="0" fontId="21" fillId="35" borderId="10" xfId="23" applyFont="1" applyFill="1" applyBorder="1" applyAlignment="1" applyProtection="1">
      <alignment horizontal="center" vertical="center" wrapText="1"/>
      <protection hidden="1"/>
    </xf>
    <xf numFmtId="0" fontId="21" fillId="35" borderId="13" xfId="23" applyFont="1" applyFill="1" applyBorder="1" applyAlignment="1" applyProtection="1">
      <alignment horizontal="center" vertical="center" wrapText="1"/>
      <protection hidden="1"/>
    </xf>
    <xf numFmtId="0" fontId="21" fillId="35" borderId="10" xfId="23" applyFont="1" applyFill="1" applyBorder="1" applyAlignment="1" applyProtection="1">
      <alignment horizontal="center" vertical="center" wrapText="1"/>
      <protection hidden="1"/>
    </xf>
    <xf numFmtId="0" fontId="21" fillId="35" borderId="13" xfId="23"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13" fillId="0" borderId="0" xfId="0" applyFont="1" applyBorder="1" applyAlignment="1" applyProtection="1">
      <alignment horizontal="center" wrapText="1"/>
      <protection hidden="1"/>
    </xf>
    <xf numFmtId="0" fontId="5" fillId="0" borderId="0" xfId="0" applyFont="1" applyBorder="1" applyAlignment="1" applyProtection="1">
      <alignment horizontal="center" wrapText="1"/>
      <protection hidden="1"/>
    </xf>
    <xf numFmtId="0" fontId="0" fillId="0" borderId="0" xfId="0" applyAlignment="1" applyProtection="1">
      <alignment/>
      <protection hidden="1"/>
    </xf>
    <xf numFmtId="0" fontId="14" fillId="0" borderId="0" xfId="0" applyFont="1" applyBorder="1" applyAlignment="1" applyProtection="1">
      <alignment horizontal="center" vertical="center" wrapText="1"/>
      <protection hidden="1"/>
    </xf>
    <xf numFmtId="0" fontId="6" fillId="0" borderId="0" xfId="0" applyFont="1" applyAlignment="1" applyProtection="1">
      <alignment horizontal="center"/>
      <protection hidden="1"/>
    </xf>
    <xf numFmtId="0" fontId="5" fillId="33" borderId="11" xfId="0" applyFont="1" applyFill="1" applyBorder="1" applyAlignment="1" applyProtection="1">
      <alignment horizontal="center" vertical="center"/>
      <protection hidden="1"/>
    </xf>
    <xf numFmtId="49" fontId="33" fillId="0" borderId="10" xfId="27" applyNumberFormat="1" applyFont="1" applyFill="1" applyBorder="1" applyAlignment="1" applyProtection="1">
      <alignment horizontal="center" vertical="center" wrapText="1"/>
      <protection hidden="1"/>
    </xf>
    <xf numFmtId="49" fontId="33" fillId="0" borderId="13" xfId="27" applyNumberFormat="1" applyFont="1" applyFill="1" applyBorder="1" applyAlignment="1" applyProtection="1">
      <alignment horizontal="center" vertical="center" wrapText="1"/>
      <protection hidden="1"/>
    </xf>
    <xf numFmtId="0" fontId="33" fillId="0" borderId="10" xfId="27" applyFont="1" applyFill="1" applyBorder="1" applyAlignment="1" applyProtection="1">
      <alignment horizontal="center" vertical="center" wrapText="1"/>
      <protection hidden="1"/>
    </xf>
    <xf numFmtId="0" fontId="21" fillId="0" borderId="10" xfId="24" applyFont="1" applyFill="1" applyBorder="1" applyAlignment="1" applyProtection="1">
      <alignment horizontal="center" vertical="center" wrapText="1"/>
      <protection hidden="1"/>
    </xf>
    <xf numFmtId="0" fontId="21" fillId="0" borderId="13" xfId="24" applyFont="1" applyFill="1" applyBorder="1" applyAlignment="1" applyProtection="1">
      <alignment horizontal="center" vertical="center" wrapText="1"/>
      <protection hidden="1"/>
    </xf>
    <xf numFmtId="0" fontId="21" fillId="0" borderId="10" xfId="24" applyFont="1" applyFill="1" applyBorder="1" applyAlignment="1" applyProtection="1">
      <alignment horizontal="center" vertical="center" textRotation="90" wrapText="1"/>
      <protection hidden="1"/>
    </xf>
    <xf numFmtId="0" fontId="21" fillId="0" borderId="13" xfId="24" applyFont="1" applyFill="1" applyBorder="1" applyAlignment="1" applyProtection="1">
      <alignment horizontal="center" vertical="center" textRotation="90" wrapText="1"/>
      <protection hidden="1"/>
    </xf>
    <xf numFmtId="0" fontId="28" fillId="0" borderId="22" xfId="0" applyFont="1" applyFill="1" applyBorder="1" applyAlignment="1" applyProtection="1">
      <alignment horizontal="right" vertical="center"/>
      <protection hidden="1"/>
    </xf>
    <xf numFmtId="0" fontId="29" fillId="0" borderId="0" xfId="0" applyFont="1" applyAlignment="1" applyProtection="1">
      <alignment vertical="center"/>
      <protection hidden="1"/>
    </xf>
    <xf numFmtId="0" fontId="7" fillId="0" borderId="12" xfId="0" applyFont="1" applyFill="1" applyBorder="1" applyAlignment="1" applyProtection="1">
      <alignment horizontal="center" vertical="center"/>
      <protection hidden="1"/>
    </xf>
    <xf numFmtId="0" fontId="7" fillId="0" borderId="21" xfId="0" applyFont="1" applyFill="1" applyBorder="1" applyAlignment="1" applyProtection="1">
      <alignment horizontal="center" vertical="center"/>
      <protection hidden="1"/>
    </xf>
    <xf numFmtId="0" fontId="7" fillId="0" borderId="19" xfId="0" applyFont="1" applyFill="1" applyBorder="1" applyAlignment="1" applyProtection="1">
      <alignment horizontal="center" vertical="center"/>
      <protection hidden="1"/>
    </xf>
    <xf numFmtId="0" fontId="6" fillId="0" borderId="0" xfId="0" applyFont="1" applyAlignment="1" applyProtection="1">
      <alignment horizontal="center"/>
      <protection hidden="1"/>
    </xf>
    <xf numFmtId="0" fontId="7" fillId="0" borderId="0"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protection hidden="1"/>
    </xf>
    <xf numFmtId="0" fontId="5" fillId="0" borderId="12"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40% - Colore4" xfId="27"/>
    <cellStyle name="60% - Colore 1" xfId="28"/>
    <cellStyle name="60% - Colore 2" xfId="29"/>
    <cellStyle name="60% - Colore 3" xfId="30"/>
    <cellStyle name="60% - Colore 4" xfId="31"/>
    <cellStyle name="60% - Colore 5" xfId="32"/>
    <cellStyle name="60% - Colore 6" xfId="33"/>
    <cellStyle name="Calcolo" xfId="34"/>
    <cellStyle name="Cella collegata" xfId="35"/>
    <cellStyle name="Cella da controllare" xfId="36"/>
    <cellStyle name="Hyperlink" xfId="37"/>
    <cellStyle name="Followed Hyperlink" xfId="38"/>
    <cellStyle name="Colore 1" xfId="39"/>
    <cellStyle name="Colore 2" xfId="40"/>
    <cellStyle name="Colore 3" xfId="41"/>
    <cellStyle name="Colore 4" xfId="42"/>
    <cellStyle name="Colore 5" xfId="43"/>
    <cellStyle name="Colore 6"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133350</xdr:rowOff>
    </xdr:from>
    <xdr:to>
      <xdr:col>1</xdr:col>
      <xdr:colOff>285750</xdr:colOff>
      <xdr:row>1</xdr:row>
      <xdr:rowOff>609600</xdr:rowOff>
    </xdr:to>
    <xdr:pic>
      <xdr:nvPicPr>
        <xdr:cNvPr id="1" name="Picture 1" descr="stemma"/>
        <xdr:cNvPicPr preferRelativeResize="1">
          <a:picLocks noChangeAspect="1"/>
        </xdr:cNvPicPr>
      </xdr:nvPicPr>
      <xdr:blipFill>
        <a:blip r:embed="rId1"/>
        <a:stretch>
          <a:fillRect/>
        </a:stretch>
      </xdr:blipFill>
      <xdr:spPr>
        <a:xfrm>
          <a:off x="219075" y="133350"/>
          <a:ext cx="666750" cy="1104900"/>
        </a:xfrm>
        <a:prstGeom prst="rect">
          <a:avLst/>
        </a:prstGeom>
        <a:noFill/>
        <a:ln w="9525" cmpd="sng">
          <a:noFill/>
        </a:ln>
      </xdr:spPr>
    </xdr:pic>
    <xdr:clientData/>
  </xdr:twoCellAnchor>
  <xdr:twoCellAnchor editAs="oneCell">
    <xdr:from>
      <xdr:col>6</xdr:col>
      <xdr:colOff>0</xdr:colOff>
      <xdr:row>0</xdr:row>
      <xdr:rowOff>57150</xdr:rowOff>
    </xdr:from>
    <xdr:to>
      <xdr:col>7</xdr:col>
      <xdr:colOff>209550</xdr:colOff>
      <xdr:row>0</xdr:row>
      <xdr:rowOff>57150</xdr:rowOff>
    </xdr:to>
    <xdr:pic>
      <xdr:nvPicPr>
        <xdr:cNvPr id="2" name="Immagine 3"/>
        <xdr:cNvPicPr preferRelativeResize="1">
          <a:picLocks noChangeAspect="1"/>
        </xdr:cNvPicPr>
      </xdr:nvPicPr>
      <xdr:blipFill>
        <a:blip r:embed="rId2"/>
        <a:stretch>
          <a:fillRect/>
        </a:stretch>
      </xdr:blipFill>
      <xdr:spPr>
        <a:xfrm>
          <a:off x="9658350" y="57150"/>
          <a:ext cx="809625" cy="0"/>
        </a:xfrm>
        <a:prstGeom prst="rect">
          <a:avLst/>
        </a:prstGeom>
        <a:noFill/>
        <a:ln w="9525" cmpd="sng">
          <a:noFill/>
        </a:ln>
      </xdr:spPr>
    </xdr:pic>
    <xdr:clientData/>
  </xdr:twoCellAnchor>
  <xdr:twoCellAnchor editAs="oneCell">
    <xdr:from>
      <xdr:col>6</xdr:col>
      <xdr:colOff>0</xdr:colOff>
      <xdr:row>0</xdr:row>
      <xdr:rowOff>0</xdr:rowOff>
    </xdr:from>
    <xdr:to>
      <xdr:col>7</xdr:col>
      <xdr:colOff>381000</xdr:colOff>
      <xdr:row>1</xdr:row>
      <xdr:rowOff>609600</xdr:rowOff>
    </xdr:to>
    <xdr:pic>
      <xdr:nvPicPr>
        <xdr:cNvPr id="3" name="Immagine 3"/>
        <xdr:cNvPicPr preferRelativeResize="1">
          <a:picLocks noChangeAspect="1"/>
        </xdr:cNvPicPr>
      </xdr:nvPicPr>
      <xdr:blipFill>
        <a:blip r:embed="rId2"/>
        <a:stretch>
          <a:fillRect/>
        </a:stretch>
      </xdr:blipFill>
      <xdr:spPr>
        <a:xfrm>
          <a:off x="9658350" y="0"/>
          <a:ext cx="981075"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419100</xdr:colOff>
      <xdr:row>9</xdr:row>
      <xdr:rowOff>0</xdr:rowOff>
    </xdr:from>
    <xdr:to>
      <xdr:col>13</xdr:col>
      <xdr:colOff>200025</xdr:colOff>
      <xdr:row>9</xdr:row>
      <xdr:rowOff>0</xdr:rowOff>
    </xdr:to>
    <xdr:pic>
      <xdr:nvPicPr>
        <xdr:cNvPr id="1" name="Immagine 3"/>
        <xdr:cNvPicPr preferRelativeResize="1">
          <a:picLocks noChangeAspect="1"/>
        </xdr:cNvPicPr>
      </xdr:nvPicPr>
      <xdr:blipFill>
        <a:blip r:embed="rId1"/>
        <a:stretch>
          <a:fillRect/>
        </a:stretch>
      </xdr:blipFill>
      <xdr:spPr>
        <a:xfrm>
          <a:off x="15106650" y="2581275"/>
          <a:ext cx="971550" cy="0"/>
        </a:xfrm>
        <a:prstGeom prst="rect">
          <a:avLst/>
        </a:prstGeom>
        <a:noFill/>
        <a:ln w="9525" cmpd="sng">
          <a:noFill/>
        </a:ln>
      </xdr:spPr>
    </xdr:pic>
    <xdr:clientData/>
  </xdr:twoCellAnchor>
  <xdr:twoCellAnchor>
    <xdr:from>
      <xdr:col>2</xdr:col>
      <xdr:colOff>66675</xdr:colOff>
      <xdr:row>0</xdr:row>
      <xdr:rowOff>171450</xdr:rowOff>
    </xdr:from>
    <xdr:to>
      <xdr:col>2</xdr:col>
      <xdr:colOff>1133475</xdr:colOff>
      <xdr:row>4</xdr:row>
      <xdr:rowOff>95250</xdr:rowOff>
    </xdr:to>
    <xdr:pic>
      <xdr:nvPicPr>
        <xdr:cNvPr id="2" name="Picture 1" descr="stemma"/>
        <xdr:cNvPicPr preferRelativeResize="1">
          <a:picLocks noChangeAspect="1"/>
        </xdr:cNvPicPr>
      </xdr:nvPicPr>
      <xdr:blipFill>
        <a:blip r:embed="rId2"/>
        <a:stretch>
          <a:fillRect/>
        </a:stretch>
      </xdr:blipFill>
      <xdr:spPr>
        <a:xfrm>
          <a:off x="1143000" y="171450"/>
          <a:ext cx="1066800" cy="1504950"/>
        </a:xfrm>
        <a:prstGeom prst="rect">
          <a:avLst/>
        </a:prstGeom>
        <a:noFill/>
        <a:ln w="9525" cmpd="sng">
          <a:noFill/>
        </a:ln>
      </xdr:spPr>
    </xdr:pic>
    <xdr:clientData/>
  </xdr:twoCellAnchor>
  <xdr:twoCellAnchor editAs="oneCell">
    <xdr:from>
      <xdr:col>10</xdr:col>
      <xdr:colOff>0</xdr:colOff>
      <xdr:row>0</xdr:row>
      <xdr:rowOff>57150</xdr:rowOff>
    </xdr:from>
    <xdr:to>
      <xdr:col>10</xdr:col>
      <xdr:colOff>981075</xdr:colOff>
      <xdr:row>0</xdr:row>
      <xdr:rowOff>57150</xdr:rowOff>
    </xdr:to>
    <xdr:pic>
      <xdr:nvPicPr>
        <xdr:cNvPr id="3" name="Immagine 3"/>
        <xdr:cNvPicPr preferRelativeResize="1">
          <a:picLocks noChangeAspect="1"/>
        </xdr:cNvPicPr>
      </xdr:nvPicPr>
      <xdr:blipFill>
        <a:blip r:embed="rId1"/>
        <a:stretch>
          <a:fillRect/>
        </a:stretch>
      </xdr:blipFill>
      <xdr:spPr>
        <a:xfrm>
          <a:off x="12306300" y="57150"/>
          <a:ext cx="981075" cy="0"/>
        </a:xfrm>
        <a:prstGeom prst="rect">
          <a:avLst/>
        </a:prstGeom>
        <a:noFill/>
        <a:ln w="9525" cmpd="sng">
          <a:noFill/>
        </a:ln>
      </xdr:spPr>
    </xdr:pic>
    <xdr:clientData/>
  </xdr:twoCellAnchor>
  <xdr:twoCellAnchor editAs="oneCell">
    <xdr:from>
      <xdr:col>12</xdr:col>
      <xdr:colOff>685800</xdr:colOff>
      <xdr:row>0</xdr:row>
      <xdr:rowOff>171450</xdr:rowOff>
    </xdr:from>
    <xdr:to>
      <xdr:col>13</xdr:col>
      <xdr:colOff>742950</xdr:colOff>
      <xdr:row>4</xdr:row>
      <xdr:rowOff>133350</xdr:rowOff>
    </xdr:to>
    <xdr:pic>
      <xdr:nvPicPr>
        <xdr:cNvPr id="4" name="Immagine 4"/>
        <xdr:cNvPicPr preferRelativeResize="1">
          <a:picLocks noChangeAspect="1"/>
        </xdr:cNvPicPr>
      </xdr:nvPicPr>
      <xdr:blipFill>
        <a:blip r:embed="rId1"/>
        <a:stretch>
          <a:fillRect/>
        </a:stretch>
      </xdr:blipFill>
      <xdr:spPr>
        <a:xfrm>
          <a:off x="15373350" y="171450"/>
          <a:ext cx="1247775" cy="1543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133350</xdr:rowOff>
    </xdr:from>
    <xdr:to>
      <xdr:col>2</xdr:col>
      <xdr:colOff>95250</xdr:colOff>
      <xdr:row>1</xdr:row>
      <xdr:rowOff>628650</xdr:rowOff>
    </xdr:to>
    <xdr:pic>
      <xdr:nvPicPr>
        <xdr:cNvPr id="1" name="Picture 1" descr="stemma"/>
        <xdr:cNvPicPr preferRelativeResize="1">
          <a:picLocks noChangeAspect="1"/>
        </xdr:cNvPicPr>
      </xdr:nvPicPr>
      <xdr:blipFill>
        <a:blip r:embed="rId1"/>
        <a:stretch>
          <a:fillRect/>
        </a:stretch>
      </xdr:blipFill>
      <xdr:spPr>
        <a:xfrm>
          <a:off x="619125" y="133350"/>
          <a:ext cx="676275" cy="1123950"/>
        </a:xfrm>
        <a:prstGeom prst="rect">
          <a:avLst/>
        </a:prstGeom>
        <a:noFill/>
        <a:ln w="9525" cmpd="sng">
          <a:noFill/>
        </a:ln>
      </xdr:spPr>
    </xdr:pic>
    <xdr:clientData/>
  </xdr:twoCellAnchor>
  <xdr:twoCellAnchor editAs="oneCell">
    <xdr:from>
      <xdr:col>4</xdr:col>
      <xdr:colOff>409575</xdr:colOff>
      <xdr:row>0</xdr:row>
      <xdr:rowOff>57150</xdr:rowOff>
    </xdr:from>
    <xdr:to>
      <xdr:col>5</xdr:col>
      <xdr:colOff>409575</xdr:colOff>
      <xdr:row>0</xdr:row>
      <xdr:rowOff>57150</xdr:rowOff>
    </xdr:to>
    <xdr:pic>
      <xdr:nvPicPr>
        <xdr:cNvPr id="2" name="Immagine 3"/>
        <xdr:cNvPicPr preferRelativeResize="1">
          <a:picLocks noChangeAspect="1"/>
        </xdr:cNvPicPr>
      </xdr:nvPicPr>
      <xdr:blipFill>
        <a:blip r:embed="rId2"/>
        <a:stretch>
          <a:fillRect/>
        </a:stretch>
      </xdr:blipFill>
      <xdr:spPr>
        <a:xfrm>
          <a:off x="9172575" y="57150"/>
          <a:ext cx="800100" cy="0"/>
        </a:xfrm>
        <a:prstGeom prst="rect">
          <a:avLst/>
        </a:prstGeom>
        <a:noFill/>
        <a:ln w="9525" cmpd="sng">
          <a:noFill/>
        </a:ln>
      </xdr:spPr>
    </xdr:pic>
    <xdr:clientData/>
  </xdr:twoCellAnchor>
  <xdr:twoCellAnchor editAs="oneCell">
    <xdr:from>
      <xdr:col>4</xdr:col>
      <xdr:colOff>0</xdr:colOff>
      <xdr:row>0</xdr:row>
      <xdr:rowOff>19050</xdr:rowOff>
    </xdr:from>
    <xdr:to>
      <xdr:col>5</xdr:col>
      <xdr:colOff>133350</xdr:colOff>
      <xdr:row>1</xdr:row>
      <xdr:rowOff>590550</xdr:rowOff>
    </xdr:to>
    <xdr:pic>
      <xdr:nvPicPr>
        <xdr:cNvPr id="3" name="Immagine 3"/>
        <xdr:cNvPicPr preferRelativeResize="1">
          <a:picLocks noChangeAspect="1"/>
        </xdr:cNvPicPr>
      </xdr:nvPicPr>
      <xdr:blipFill>
        <a:blip r:embed="rId2"/>
        <a:stretch>
          <a:fillRect/>
        </a:stretch>
      </xdr:blipFill>
      <xdr:spPr>
        <a:xfrm>
          <a:off x="8763000" y="19050"/>
          <a:ext cx="933450" cy="1200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LINK\mericomaria\Documents%20and%20Settings\User\Documenti\Downloads\Scheda%20prg%20finanziaria%20III%20PdZ%20de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LINK\mericomaria\Users\Emanuele%20Universita\Dropbox\condivisa%20EMA2\DB%20monitoraggio%20pdz%2014-16\PDZ\DB%20pro%20fin%20PdZ%202014-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iparti"/>
      <sheetName val="tendine"/>
      <sheetName val="MONITOR. PDZ 10-13 E RESIDUI"/>
      <sheetName val="BUDGET DISPONIBILE PDZ 3° CICLO"/>
      <sheetName val="PROG FINANZIARIA DI DETTAGLIO"/>
    </sheetNames>
    <sheetDataSet>
      <sheetData sheetId="1">
        <row r="1">
          <cell r="O1" t="str">
            <v>-</v>
          </cell>
        </row>
        <row r="2">
          <cell r="O2" t="str">
            <v>SI</v>
          </cell>
        </row>
        <row r="3">
          <cell r="O3"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parti"/>
      <sheetName val="tendine"/>
      <sheetName val="REGIONE"/>
      <sheetName val="CORATO"/>
      <sheetName val="MOLFETTA"/>
      <sheetName val="ALTAMURA"/>
      <sheetName val="GRUMO"/>
      <sheetName val="BARI"/>
      <sheetName val="MODUGNO"/>
      <sheetName val="BITONTO"/>
      <sheetName val="TRIGGIANO"/>
      <sheetName val="MOLA"/>
      <sheetName val="CONVERSANO"/>
      <sheetName val="GIOIA"/>
      <sheetName val="PUTIGNANO"/>
      <sheetName val="PROV BA"/>
      <sheetName val="BRINDISI"/>
      <sheetName val="MESAGNE"/>
      <sheetName val="FRANCAVILLA"/>
      <sheetName val="FASANO"/>
      <sheetName val="PROV BR"/>
      <sheetName val="ANDRIA"/>
      <sheetName val="TRANI"/>
      <sheetName val="BARLETTA"/>
      <sheetName val="CANOSA"/>
      <sheetName val="S.FERDINANDO"/>
      <sheetName val="PROV BT"/>
      <sheetName val="S.SEVERO"/>
      <sheetName val="VICO"/>
      <sheetName val="S.MARCO"/>
      <sheetName val="CERIGNOLA"/>
      <sheetName val="LUCERA"/>
      <sheetName val="TROIA"/>
      <sheetName val="FOGGIA"/>
      <sheetName val="MANFREDONIA"/>
      <sheetName val="PROV FG"/>
      <sheetName val="LECCE"/>
      <sheetName val="CAMPI"/>
      <sheetName val="NARDO"/>
      <sheetName val="MARTANO"/>
      <sheetName val="GALATINA"/>
      <sheetName val="GALLIPOLI"/>
      <sheetName val="MAGLIE"/>
      <sheetName val="POGGIARDO"/>
      <sheetName val="CASARANO"/>
      <sheetName val="GAGLIANO"/>
      <sheetName val="PROV LE"/>
      <sheetName val="GINOSA"/>
      <sheetName val="GROTTAGLIE"/>
      <sheetName val="MANDURIA"/>
      <sheetName val="TARANTO"/>
      <sheetName val="MARTINA"/>
      <sheetName val="MASSAFRA"/>
      <sheetName val="PROV TA"/>
    </sheetNames>
    <sheetDataSet>
      <sheetData sheetId="1">
        <row r="1">
          <cell r="M1" t="str">
            <v>scegli</v>
          </cell>
        </row>
        <row r="2">
          <cell r="M2">
            <v>3</v>
          </cell>
        </row>
        <row r="3">
          <cell r="M3">
            <v>47</v>
          </cell>
        </row>
        <row r="4">
          <cell r="M4">
            <v>48</v>
          </cell>
        </row>
        <row r="5">
          <cell r="M5">
            <v>49</v>
          </cell>
        </row>
        <row r="6">
          <cell r="M6">
            <v>50</v>
          </cell>
        </row>
        <row r="7">
          <cell r="M7">
            <v>51</v>
          </cell>
        </row>
        <row r="8">
          <cell r="M8">
            <v>52</v>
          </cell>
        </row>
        <row r="9">
          <cell r="M9">
            <v>53</v>
          </cell>
        </row>
        <row r="10">
          <cell r="M10">
            <v>55</v>
          </cell>
        </row>
        <row r="11">
          <cell r="M11">
            <v>56</v>
          </cell>
        </row>
        <row r="12">
          <cell r="M12">
            <v>57</v>
          </cell>
        </row>
        <row r="13">
          <cell r="M13">
            <v>58</v>
          </cell>
        </row>
        <row r="14">
          <cell r="M14">
            <v>59</v>
          </cell>
        </row>
        <row r="15">
          <cell r="M15">
            <v>60</v>
          </cell>
        </row>
        <row r="16">
          <cell r="M16" t="str">
            <v>60-bis</v>
          </cell>
        </row>
        <row r="17">
          <cell r="M17" t="str">
            <v>60-ter</v>
          </cell>
        </row>
        <row r="18">
          <cell r="M18">
            <v>62</v>
          </cell>
        </row>
        <row r="19">
          <cell r="M19">
            <v>63</v>
          </cell>
        </row>
        <row r="20">
          <cell r="M20">
            <v>64</v>
          </cell>
        </row>
        <row r="21">
          <cell r="M21">
            <v>65</v>
          </cell>
        </row>
        <row r="22">
          <cell r="M22">
            <v>66</v>
          </cell>
        </row>
        <row r="23">
          <cell r="M23">
            <v>67</v>
          </cell>
        </row>
        <row r="24">
          <cell r="M24">
            <v>68</v>
          </cell>
        </row>
        <row r="25">
          <cell r="M25">
            <v>70</v>
          </cell>
        </row>
        <row r="26">
          <cell r="M26">
            <v>71</v>
          </cell>
        </row>
        <row r="27">
          <cell r="M27">
            <v>72</v>
          </cell>
        </row>
        <row r="28">
          <cell r="M28">
            <v>74</v>
          </cell>
        </row>
        <row r="29">
          <cell r="M29">
            <v>75</v>
          </cell>
        </row>
        <row r="30">
          <cell r="M30">
            <v>76</v>
          </cell>
        </row>
        <row r="31">
          <cell r="M31">
            <v>77</v>
          </cell>
        </row>
        <row r="32">
          <cell r="M32">
            <v>78</v>
          </cell>
        </row>
        <row r="33">
          <cell r="M33">
            <v>79</v>
          </cell>
        </row>
        <row r="34">
          <cell r="M34">
            <v>80</v>
          </cell>
        </row>
        <row r="35">
          <cell r="M35">
            <v>81</v>
          </cell>
        </row>
        <row r="36">
          <cell r="M36" t="str">
            <v>81-bis</v>
          </cell>
        </row>
        <row r="37">
          <cell r="M37" t="str">
            <v>81-ter</v>
          </cell>
        </row>
        <row r="38">
          <cell r="M38">
            <v>83</v>
          </cell>
        </row>
        <row r="39">
          <cell r="M39">
            <v>84</v>
          </cell>
        </row>
        <row r="40">
          <cell r="M40">
            <v>85</v>
          </cell>
        </row>
        <row r="41">
          <cell r="M41">
            <v>86</v>
          </cell>
        </row>
        <row r="42">
          <cell r="M42">
            <v>87</v>
          </cell>
        </row>
        <row r="43">
          <cell r="M43">
            <v>88</v>
          </cell>
        </row>
        <row r="44">
          <cell r="M44">
            <v>89</v>
          </cell>
        </row>
        <row r="45">
          <cell r="M45">
            <v>90</v>
          </cell>
        </row>
        <row r="46">
          <cell r="M46">
            <v>91</v>
          </cell>
        </row>
        <row r="47">
          <cell r="M47">
            <v>92</v>
          </cell>
        </row>
        <row r="48">
          <cell r="M48">
            <v>93</v>
          </cell>
        </row>
        <row r="49">
          <cell r="M49">
            <v>94</v>
          </cell>
        </row>
        <row r="50">
          <cell r="M50">
            <v>95</v>
          </cell>
        </row>
        <row r="51">
          <cell r="M51">
            <v>96</v>
          </cell>
        </row>
        <row r="52">
          <cell r="M52">
            <v>97</v>
          </cell>
        </row>
        <row r="53">
          <cell r="M53">
            <v>98</v>
          </cell>
        </row>
        <row r="54">
          <cell r="M54">
            <v>99</v>
          </cell>
        </row>
        <row r="55">
          <cell r="M55">
            <v>100</v>
          </cell>
        </row>
        <row r="56">
          <cell r="M56">
            <v>101</v>
          </cell>
        </row>
        <row r="57">
          <cell r="M57">
            <v>102</v>
          </cell>
        </row>
        <row r="58">
          <cell r="M58">
            <v>103</v>
          </cell>
        </row>
        <row r="59">
          <cell r="M59">
            <v>104</v>
          </cell>
        </row>
        <row r="60">
          <cell r="M60">
            <v>105</v>
          </cell>
        </row>
        <row r="61">
          <cell r="M61">
            <v>106</v>
          </cell>
        </row>
        <row r="62">
          <cell r="M62">
            <v>107</v>
          </cell>
        </row>
        <row r="63">
          <cell r="M63">
            <v>108</v>
          </cell>
        </row>
        <row r="64">
          <cell r="M64" t="str">
            <v>altro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49"/>
  <sheetViews>
    <sheetView zoomScale="75" zoomScaleNormal="75" zoomScalePageLayoutView="0" workbookViewId="0" topLeftCell="A1">
      <selection activeCell="D35" sqref="D35"/>
    </sheetView>
  </sheetViews>
  <sheetFormatPr defaultColWidth="7.875" defaultRowHeight="12.75"/>
  <cols>
    <col min="1" max="2" width="7.875" style="59" customWidth="1"/>
    <col min="3" max="3" width="3.125" style="59" bestFit="1" customWidth="1"/>
    <col min="4" max="4" width="67.75390625" style="59" bestFit="1" customWidth="1"/>
    <col min="5" max="5" width="8.625" style="59" customWidth="1"/>
    <col min="6" max="6" width="31.50390625" style="59" customWidth="1"/>
    <col min="7" max="16384" width="7.875" style="59" customWidth="1"/>
  </cols>
  <sheetData>
    <row r="1" spans="1:6" ht="49.5" customHeight="1">
      <c r="A1" s="106" t="s">
        <v>44</v>
      </c>
      <c r="B1" s="107"/>
      <c r="C1" s="107"/>
      <c r="D1" s="107"/>
      <c r="E1" s="107"/>
      <c r="F1" s="107"/>
    </row>
    <row r="2" spans="1:6" ht="49.5" customHeight="1">
      <c r="A2" s="107"/>
      <c r="B2" s="107"/>
      <c r="C2" s="107"/>
      <c r="D2" s="107"/>
      <c r="E2" s="107"/>
      <c r="F2" s="107"/>
    </row>
    <row r="3" spans="1:6" ht="12.75">
      <c r="A3" s="107"/>
      <c r="B3" s="107"/>
      <c r="C3" s="107"/>
      <c r="D3" s="107"/>
      <c r="E3" s="107"/>
      <c r="F3" s="107"/>
    </row>
    <row r="4" spans="1:6" ht="12.75">
      <c r="A4" s="107"/>
      <c r="B4" s="107"/>
      <c r="C4" s="107"/>
      <c r="D4" s="107"/>
      <c r="E4" s="107"/>
      <c r="F4" s="107"/>
    </row>
    <row r="5" spans="1:7" ht="15.75" customHeight="1">
      <c r="A5" s="60"/>
      <c r="B5" s="103" t="s">
        <v>45</v>
      </c>
      <c r="C5" s="104"/>
      <c r="D5" s="104"/>
      <c r="E5" s="104"/>
      <c r="F5" s="104"/>
      <c r="G5" s="105"/>
    </row>
    <row r="6" spans="1:6" ht="12.75">
      <c r="A6" s="108"/>
      <c r="B6" s="108"/>
      <c r="C6" s="108"/>
      <c r="D6" s="108"/>
      <c r="E6" s="108"/>
      <c r="F6" s="108"/>
    </row>
    <row r="7" spans="1:7" s="62" customFormat="1" ht="19.5" customHeight="1">
      <c r="A7" s="111"/>
      <c r="B7" s="112"/>
      <c r="C7" s="109" t="s">
        <v>17</v>
      </c>
      <c r="D7" s="110"/>
      <c r="E7" s="110"/>
      <c r="F7" s="40" t="s">
        <v>46</v>
      </c>
      <c r="G7" s="61"/>
    </row>
    <row r="8" spans="1:7" s="62" customFormat="1" ht="12.75" customHeight="1">
      <c r="A8" s="97"/>
      <c r="B8" s="97"/>
      <c r="C8" s="97"/>
      <c r="D8" s="97"/>
      <c r="E8" s="97"/>
      <c r="F8" s="97"/>
      <c r="G8" s="61"/>
    </row>
    <row r="9" spans="1:7" s="62" customFormat="1" ht="19.5" customHeight="1">
      <c r="A9" s="97"/>
      <c r="B9" s="98"/>
      <c r="C9" s="109" t="s">
        <v>18</v>
      </c>
      <c r="D9" s="110"/>
      <c r="E9" s="110"/>
      <c r="F9" s="40" t="s">
        <v>47</v>
      </c>
      <c r="G9" s="61"/>
    </row>
    <row r="10" spans="1:7" s="62" customFormat="1" ht="12.75" customHeight="1">
      <c r="A10" s="97"/>
      <c r="B10" s="97"/>
      <c r="C10" s="97"/>
      <c r="D10" s="97"/>
      <c r="E10" s="97"/>
      <c r="F10" s="97"/>
      <c r="G10" s="61"/>
    </row>
    <row r="11" spans="1:7" s="62" customFormat="1" ht="19.5" customHeight="1">
      <c r="A11" s="97"/>
      <c r="B11" s="98"/>
      <c r="C11" s="99" t="s">
        <v>19</v>
      </c>
      <c r="D11" s="100"/>
      <c r="E11" s="100"/>
      <c r="F11" s="42">
        <f>SUM(F14:F25)</f>
        <v>3369683.1014478887</v>
      </c>
      <c r="G11" s="61"/>
    </row>
    <row r="12" spans="1:7" s="62" customFormat="1" ht="12.75" customHeight="1">
      <c r="A12" s="97"/>
      <c r="B12" s="97"/>
      <c r="C12" s="97"/>
      <c r="D12" s="97"/>
      <c r="E12" s="97"/>
      <c r="F12" s="97"/>
      <c r="G12" s="61"/>
    </row>
    <row r="13" spans="1:7" s="62" customFormat="1" ht="12.75" customHeight="1">
      <c r="A13" s="43"/>
      <c r="B13" s="43"/>
      <c r="C13" s="43"/>
      <c r="D13" s="43"/>
      <c r="E13" s="43"/>
      <c r="F13" s="43"/>
      <c r="G13" s="61"/>
    </row>
    <row r="14" spans="1:6" ht="22.5" customHeight="1">
      <c r="A14" s="22"/>
      <c r="C14" s="70">
        <v>1</v>
      </c>
      <c r="D14" s="67" t="s">
        <v>32</v>
      </c>
      <c r="E14" s="71"/>
      <c r="F14" s="85">
        <v>15000</v>
      </c>
    </row>
    <row r="15" spans="1:6" s="62" customFormat="1" ht="22.5" customHeight="1">
      <c r="A15" s="24"/>
      <c r="C15" s="70">
        <v>2</v>
      </c>
      <c r="D15" s="67" t="s">
        <v>33</v>
      </c>
      <c r="E15" s="72">
        <v>2013</v>
      </c>
      <c r="F15" s="85">
        <v>182383.5365308073</v>
      </c>
    </row>
    <row r="16" spans="1:6" ht="22.5" customHeight="1">
      <c r="A16" s="22"/>
      <c r="C16" s="70">
        <v>3</v>
      </c>
      <c r="D16" s="67" t="s">
        <v>34</v>
      </c>
      <c r="E16" s="72">
        <v>2013</v>
      </c>
      <c r="F16" s="85">
        <v>126868.10182135609</v>
      </c>
    </row>
    <row r="17" spans="1:6" ht="22.5" customHeight="1">
      <c r="A17" s="24"/>
      <c r="C17" s="70">
        <v>4</v>
      </c>
      <c r="D17" s="67" t="s">
        <v>35</v>
      </c>
      <c r="E17" s="72">
        <v>2013</v>
      </c>
      <c r="F17" s="85">
        <v>122302.03309572514</v>
      </c>
    </row>
    <row r="18" spans="1:6" ht="22.5" customHeight="1">
      <c r="A18" s="63"/>
      <c r="C18" s="70">
        <v>5</v>
      </c>
      <c r="D18" s="67" t="s">
        <v>36</v>
      </c>
      <c r="E18" s="96"/>
      <c r="F18" s="85">
        <v>930423.12</v>
      </c>
    </row>
    <row r="19" spans="1:6" ht="22.5" customHeight="1">
      <c r="A19" s="64"/>
      <c r="C19" s="70">
        <v>6</v>
      </c>
      <c r="D19" s="67" t="s">
        <v>37</v>
      </c>
      <c r="E19" s="96"/>
      <c r="F19" s="85">
        <v>589266.53</v>
      </c>
    </row>
    <row r="20" spans="1:6" ht="22.5" customHeight="1">
      <c r="A20" s="65"/>
      <c r="C20" s="70">
        <v>7</v>
      </c>
      <c r="D20" s="67" t="s">
        <v>38</v>
      </c>
      <c r="E20" s="96"/>
      <c r="F20" s="85">
        <v>254049</v>
      </c>
    </row>
    <row r="21" spans="1:6" ht="22.5" customHeight="1">
      <c r="A21" s="65"/>
      <c r="C21" s="70">
        <v>8</v>
      </c>
      <c r="D21" s="67" t="s">
        <v>39</v>
      </c>
      <c r="E21" s="96"/>
      <c r="F21" s="85">
        <v>463515</v>
      </c>
    </row>
    <row r="22" spans="1:6" ht="22.5" customHeight="1">
      <c r="A22" s="65"/>
      <c r="C22" s="70">
        <v>9</v>
      </c>
      <c r="D22" s="67" t="s">
        <v>40</v>
      </c>
      <c r="E22" s="96"/>
      <c r="F22" s="85">
        <v>224781</v>
      </c>
    </row>
    <row r="23" spans="3:6" ht="22.5" customHeight="1">
      <c r="C23" s="70">
        <v>10</v>
      </c>
      <c r="D23" s="67" t="s">
        <v>41</v>
      </c>
      <c r="E23" s="96"/>
      <c r="F23" s="85">
        <v>231770.66</v>
      </c>
    </row>
    <row r="24" spans="3:8" ht="22.5" customHeight="1">
      <c r="C24" s="70">
        <v>11</v>
      </c>
      <c r="D24" s="68" t="s">
        <v>42</v>
      </c>
      <c r="E24" s="96"/>
      <c r="F24" s="85">
        <v>229324.12</v>
      </c>
      <c r="G24" s="27"/>
      <c r="H24" s="27"/>
    </row>
    <row r="25" spans="3:6" ht="22.5" customHeight="1">
      <c r="C25" s="70">
        <v>12</v>
      </c>
      <c r="D25" s="68" t="s">
        <v>43</v>
      </c>
      <c r="E25" s="96"/>
      <c r="F25" s="85"/>
    </row>
    <row r="26" spans="3:6" ht="24.75" customHeight="1">
      <c r="C26" s="101" t="s">
        <v>21</v>
      </c>
      <c r="D26" s="102"/>
      <c r="E26" s="102"/>
      <c r="F26" s="102"/>
    </row>
    <row r="143" ht="12.75" hidden="1"/>
    <row r="144" ht="12.75" hidden="1"/>
    <row r="145" ht="12.75" hidden="1">
      <c r="D145" s="9" t="s">
        <v>6</v>
      </c>
    </row>
    <row r="146" ht="12.75" hidden="1">
      <c r="D146" s="59" t="s">
        <v>7</v>
      </c>
    </row>
    <row r="147" ht="12.75" hidden="1">
      <c r="D147" s="59" t="s">
        <v>8</v>
      </c>
    </row>
    <row r="148" ht="12.75" hidden="1">
      <c r="D148" s="59" t="s">
        <v>9</v>
      </c>
    </row>
    <row r="149" ht="12.75" hidden="1">
      <c r="D149" s="59" t="s">
        <v>10</v>
      </c>
    </row>
    <row r="150" ht="12.75" hidden="1"/>
    <row r="151" ht="12.75" hidden="1"/>
    <row r="152" ht="12.75" hidden="1"/>
  </sheetData>
  <sheetProtection password="8AA2" sheet="1"/>
  <mergeCells count="14">
    <mergeCell ref="A1:F2"/>
    <mergeCell ref="A3:F4"/>
    <mergeCell ref="A6:F6"/>
    <mergeCell ref="A12:F12"/>
    <mergeCell ref="C9:E9"/>
    <mergeCell ref="A10:F10"/>
    <mergeCell ref="A7:B7"/>
    <mergeCell ref="C7:E7"/>
    <mergeCell ref="A11:B11"/>
    <mergeCell ref="C11:E11"/>
    <mergeCell ref="A8:F8"/>
    <mergeCell ref="A9:B9"/>
    <mergeCell ref="C26:F26"/>
    <mergeCell ref="B5:G5"/>
  </mergeCells>
  <dataValidations count="3">
    <dataValidation allowBlank="1" showErrorMessage="1" sqref="J14:L23"/>
    <dataValidation type="decimal" allowBlank="1" showInputMessage="1" showErrorMessage="1" sqref="F14:F25">
      <formula1>0</formula1>
      <formula2>1E+27</formula2>
    </dataValidation>
    <dataValidation allowBlank="1" showInputMessage="1" showErrorMessage="1" promptTitle="DETTAGLIO RISORSE" prompt="Indicare le ulteriori fonti di fianziamento da cui si traggone le altre risorse" sqref="D24:E25"/>
  </dataValidations>
  <printOptions horizontalCentered="1" verticalCentered="1"/>
  <pageMargins left="0.7500000000000001" right="0.7500000000000001" top="1" bottom="1" header="0.5" footer="0.5"/>
  <pageSetup fitToHeight="1" fitToWidth="1" orientation="portrait" paperSize="9" scale="58" r:id="rId2"/>
  <drawing r:id="rId1"/>
</worksheet>
</file>

<file path=xl/worksheets/sheet2.xml><?xml version="1.0" encoding="utf-8"?>
<worksheet xmlns="http://schemas.openxmlformats.org/spreadsheetml/2006/main" xmlns:r="http://schemas.openxmlformats.org/officeDocument/2006/relationships">
  <dimension ref="A1:Z235"/>
  <sheetViews>
    <sheetView tabSelected="1" zoomScale="75" zoomScaleNormal="75" zoomScaleSheetLayoutView="25" zoomScalePageLayoutView="0" workbookViewId="0" topLeftCell="A163">
      <selection activeCell="K55" sqref="K55"/>
    </sheetView>
  </sheetViews>
  <sheetFormatPr defaultColWidth="7.875" defaultRowHeight="12.75"/>
  <cols>
    <col min="1" max="1" width="4.50390625" style="79" customWidth="1"/>
    <col min="2" max="2" width="9.625" style="79" bestFit="1" customWidth="1"/>
    <col min="3" max="3" width="52.75390625" style="79" customWidth="1"/>
    <col min="4" max="4" width="18.125" style="77" customWidth="1"/>
    <col min="5" max="5" width="7.125" style="84" customWidth="1"/>
    <col min="6" max="6" width="6.875" style="84" customWidth="1"/>
    <col min="7" max="13" width="15.625" style="79" customWidth="1"/>
    <col min="14" max="14" width="24.75390625" style="79" customWidth="1"/>
    <col min="15" max="17" width="17.75390625" style="79" customWidth="1"/>
    <col min="18" max="16384" width="7.875" style="79" customWidth="1"/>
  </cols>
  <sheetData>
    <row r="1" spans="1:14" s="74" customFormat="1" ht="49.5" customHeight="1">
      <c r="A1" s="127" t="s">
        <v>44</v>
      </c>
      <c r="B1" s="128"/>
      <c r="C1" s="128"/>
      <c r="D1" s="128"/>
      <c r="E1" s="128"/>
      <c r="F1" s="128"/>
      <c r="G1" s="128"/>
      <c r="H1" s="128"/>
      <c r="I1" s="128"/>
      <c r="J1" s="128"/>
      <c r="K1" s="128"/>
      <c r="L1" s="129"/>
      <c r="M1" s="129"/>
      <c r="N1" s="129"/>
    </row>
    <row r="2" spans="1:14" s="74" customFormat="1" ht="49.5" customHeight="1">
      <c r="A2" s="128"/>
      <c r="B2" s="128"/>
      <c r="C2" s="128"/>
      <c r="D2" s="128"/>
      <c r="E2" s="128"/>
      <c r="F2" s="128"/>
      <c r="G2" s="128"/>
      <c r="H2" s="128"/>
      <c r="I2" s="128"/>
      <c r="J2" s="128"/>
      <c r="K2" s="128"/>
      <c r="L2" s="129"/>
      <c r="M2" s="129"/>
      <c r="N2" s="129"/>
    </row>
    <row r="3" spans="1:14" s="74" customFormat="1" ht="12.75">
      <c r="A3" s="130" t="s">
        <v>26</v>
      </c>
      <c r="B3" s="129"/>
      <c r="C3" s="129"/>
      <c r="D3" s="129"/>
      <c r="E3" s="129"/>
      <c r="F3" s="129"/>
      <c r="G3" s="129"/>
      <c r="H3" s="129"/>
      <c r="I3" s="129"/>
      <c r="J3" s="129"/>
      <c r="K3" s="129"/>
      <c r="L3" s="129"/>
      <c r="M3" s="129"/>
      <c r="N3" s="129"/>
    </row>
    <row r="4" spans="1:14" s="74" customFormat="1" ht="12.75">
      <c r="A4" s="129"/>
      <c r="B4" s="129"/>
      <c r="C4" s="129"/>
      <c r="D4" s="129"/>
      <c r="E4" s="129"/>
      <c r="F4" s="129"/>
      <c r="G4" s="129"/>
      <c r="H4" s="129"/>
      <c r="I4" s="129"/>
      <c r="J4" s="129"/>
      <c r="K4" s="129"/>
      <c r="L4" s="129"/>
      <c r="M4" s="129"/>
      <c r="N4" s="129"/>
    </row>
    <row r="5" spans="1:14" s="74" customFormat="1" ht="12.75">
      <c r="A5" s="129"/>
      <c r="B5" s="129"/>
      <c r="C5" s="129"/>
      <c r="D5" s="129"/>
      <c r="E5" s="129"/>
      <c r="F5" s="129"/>
      <c r="G5" s="129"/>
      <c r="H5" s="129"/>
      <c r="I5" s="129"/>
      <c r="J5" s="129"/>
      <c r="K5" s="129"/>
      <c r="L5" s="129"/>
      <c r="M5" s="129"/>
      <c r="N5" s="129"/>
    </row>
    <row r="6" spans="1:14" s="74" customFormat="1" ht="12.75">
      <c r="A6" s="131"/>
      <c r="B6" s="131"/>
      <c r="C6" s="131"/>
      <c r="D6" s="131"/>
      <c r="E6" s="131"/>
      <c r="F6" s="131"/>
      <c r="G6" s="131"/>
      <c r="H6" s="131"/>
      <c r="I6" s="131"/>
      <c r="J6" s="131"/>
      <c r="K6" s="131"/>
      <c r="L6" s="1"/>
      <c r="M6" s="1"/>
      <c r="N6" s="1"/>
    </row>
    <row r="7" spans="1:14" s="75" customFormat="1" ht="18.75">
      <c r="A7" s="111"/>
      <c r="B7" s="112"/>
      <c r="C7" s="99" t="s">
        <v>17</v>
      </c>
      <c r="D7" s="100"/>
      <c r="E7" s="100"/>
      <c r="F7" s="100"/>
      <c r="G7" s="100"/>
      <c r="H7" s="100"/>
      <c r="I7" s="132" t="str">
        <f>BUDGET!F7</f>
        <v>LECCE</v>
      </c>
      <c r="J7" s="132"/>
      <c r="K7" s="25"/>
      <c r="L7" s="2"/>
      <c r="M7" s="2"/>
      <c r="N7" s="2"/>
    </row>
    <row r="8" spans="1:14" s="75" customFormat="1" ht="15.75">
      <c r="A8" s="97"/>
      <c r="B8" s="97"/>
      <c r="C8" s="97"/>
      <c r="D8" s="97"/>
      <c r="E8" s="97"/>
      <c r="F8" s="97"/>
      <c r="G8" s="97"/>
      <c r="H8" s="97"/>
      <c r="I8" s="97"/>
      <c r="J8" s="97"/>
      <c r="K8" s="97"/>
      <c r="L8" s="2"/>
      <c r="M8" s="2"/>
      <c r="N8" s="2"/>
    </row>
    <row r="9" spans="1:14" s="75" customFormat="1" ht="18.75">
      <c r="A9" s="97"/>
      <c r="B9" s="98"/>
      <c r="C9" s="99" t="s">
        <v>18</v>
      </c>
      <c r="D9" s="100"/>
      <c r="E9" s="100"/>
      <c r="F9" s="100"/>
      <c r="G9" s="100"/>
      <c r="H9" s="100"/>
      <c r="I9" s="132" t="str">
        <f>BUDGET!F9</f>
        <v>POGGIARDO</v>
      </c>
      <c r="J9" s="132"/>
      <c r="K9" s="25"/>
      <c r="L9" s="2"/>
      <c r="M9" s="2"/>
      <c r="N9" s="2"/>
    </row>
    <row r="10" spans="1:26" s="78" customFormat="1" ht="18">
      <c r="A10" s="23"/>
      <c r="B10" s="23"/>
      <c r="C10" s="23"/>
      <c r="D10" s="49"/>
      <c r="E10" s="23"/>
      <c r="F10" s="23"/>
      <c r="G10" s="23"/>
      <c r="H10" s="23"/>
      <c r="I10" s="23"/>
      <c r="J10" s="23"/>
      <c r="K10" s="23"/>
      <c r="L10" s="23"/>
      <c r="M10" s="23"/>
      <c r="N10" s="23"/>
      <c r="O10" s="76"/>
      <c r="P10" s="76"/>
      <c r="Q10" s="76"/>
      <c r="R10" s="76"/>
      <c r="S10" s="76"/>
      <c r="T10" s="76"/>
      <c r="U10" s="76"/>
      <c r="V10" s="76"/>
      <c r="W10" s="76"/>
      <c r="X10" s="76"/>
      <c r="Y10" s="76"/>
      <c r="Z10" s="76"/>
    </row>
    <row r="11" spans="1:14" ht="16.5">
      <c r="A11" s="3"/>
      <c r="B11" s="3"/>
      <c r="C11" s="3"/>
      <c r="D11" s="49"/>
      <c r="E11" s="3"/>
      <c r="F11" s="3"/>
      <c r="G11" s="3"/>
      <c r="H11" s="4"/>
      <c r="I11" s="4"/>
      <c r="J11" s="4"/>
      <c r="K11" s="4"/>
      <c r="L11" s="4"/>
      <c r="M11" s="4"/>
      <c r="N11" s="4"/>
    </row>
    <row r="12" spans="1:14" ht="16.5">
      <c r="A12" s="3"/>
      <c r="B12" s="26"/>
      <c r="C12" s="125" t="s">
        <v>2</v>
      </c>
      <c r="D12" s="126"/>
      <c r="E12" s="126"/>
      <c r="F12" s="126"/>
      <c r="G12" s="10">
        <f aca="true" t="shared" si="0" ref="G12:M12">SUM(G16:G235)</f>
        <v>2780416.5700000008</v>
      </c>
      <c r="H12" s="8">
        <f t="shared" si="0"/>
        <v>2387146.54</v>
      </c>
      <c r="I12" s="8">
        <f>H12/G12</f>
        <v>0.8585571549805573</v>
      </c>
      <c r="J12" s="8">
        <f t="shared" si="0"/>
        <v>393270.02999999997</v>
      </c>
      <c r="K12" s="12">
        <f t="shared" si="0"/>
        <v>849727.6500000001</v>
      </c>
      <c r="L12" s="12">
        <f>K12/H12</f>
        <v>0.35595956752617297</v>
      </c>
      <c r="M12" s="12">
        <f t="shared" si="0"/>
        <v>1537418.8900000001</v>
      </c>
      <c r="N12" s="25"/>
    </row>
    <row r="13" spans="1:17" ht="17.25" thickBot="1">
      <c r="A13" s="56"/>
      <c r="B13" s="56"/>
      <c r="C13" s="56"/>
      <c r="D13" s="57"/>
      <c r="E13" s="56"/>
      <c r="F13" s="56"/>
      <c r="G13" s="56"/>
      <c r="H13" s="58"/>
      <c r="I13" s="58"/>
      <c r="J13" s="58"/>
      <c r="K13" s="58"/>
      <c r="L13" s="58"/>
      <c r="M13" s="58"/>
      <c r="N13" s="58"/>
      <c r="O13" s="80"/>
      <c r="P13" s="81"/>
      <c r="Q13" s="80"/>
    </row>
    <row r="14" spans="1:17" ht="60" customHeight="1">
      <c r="A14" s="136" t="s">
        <v>14</v>
      </c>
      <c r="B14" s="138" t="s">
        <v>15</v>
      </c>
      <c r="C14" s="136" t="s">
        <v>13</v>
      </c>
      <c r="D14" s="133" t="s">
        <v>22</v>
      </c>
      <c r="E14" s="135" t="s">
        <v>23</v>
      </c>
      <c r="F14" s="135"/>
      <c r="G14" s="119" t="s">
        <v>3</v>
      </c>
      <c r="H14" s="115" t="s">
        <v>27</v>
      </c>
      <c r="I14" s="115" t="s">
        <v>4</v>
      </c>
      <c r="J14" s="117" t="s">
        <v>28</v>
      </c>
      <c r="K14" s="121" t="s">
        <v>29</v>
      </c>
      <c r="L14" s="121" t="s">
        <v>1</v>
      </c>
      <c r="M14" s="123" t="s">
        <v>30</v>
      </c>
      <c r="N14" s="113" t="s">
        <v>16</v>
      </c>
      <c r="O14" s="82"/>
      <c r="P14" s="82"/>
      <c r="Q14" s="82"/>
    </row>
    <row r="15" spans="1:14" s="83" customFormat="1" ht="16.5" thickBot="1">
      <c r="A15" s="137"/>
      <c r="B15" s="139"/>
      <c r="C15" s="137"/>
      <c r="D15" s="134"/>
      <c r="E15" s="50" t="s">
        <v>24</v>
      </c>
      <c r="F15" s="50" t="s">
        <v>25</v>
      </c>
      <c r="G15" s="120"/>
      <c r="H15" s="116"/>
      <c r="I15" s="116"/>
      <c r="J15" s="118"/>
      <c r="K15" s="122"/>
      <c r="L15" s="122"/>
      <c r="M15" s="124"/>
      <c r="N15" s="114"/>
    </row>
    <row r="16" spans="1:14" ht="24">
      <c r="A16" s="5">
        <v>1</v>
      </c>
      <c r="B16" s="5" t="s">
        <v>48</v>
      </c>
      <c r="C16" s="86" t="s">
        <v>49</v>
      </c>
      <c r="D16" s="87" t="s">
        <v>50</v>
      </c>
      <c r="E16" s="88" t="s">
        <v>51</v>
      </c>
      <c r="F16" s="89" t="s">
        <v>51</v>
      </c>
      <c r="G16" s="73">
        <v>255649</v>
      </c>
      <c r="H16" s="13">
        <v>254049</v>
      </c>
      <c r="I16" s="20">
        <f>H16/G16</f>
        <v>0.9937414188985679</v>
      </c>
      <c r="J16" s="6">
        <f>G16-H16</f>
        <v>1600</v>
      </c>
      <c r="K16" s="53">
        <v>0</v>
      </c>
      <c r="L16" s="55">
        <f>K16/H16</f>
        <v>0</v>
      </c>
      <c r="M16" s="54">
        <f>H16-K16</f>
        <v>254049</v>
      </c>
      <c r="N16" s="15" t="s">
        <v>202</v>
      </c>
    </row>
    <row r="17" spans="1:14" ht="13.5">
      <c r="A17" s="7">
        <v>2</v>
      </c>
      <c r="B17" s="5" t="s">
        <v>52</v>
      </c>
      <c r="C17" s="86" t="s">
        <v>53</v>
      </c>
      <c r="D17" s="87" t="s">
        <v>54</v>
      </c>
      <c r="E17" s="90" t="s">
        <v>51</v>
      </c>
      <c r="F17" s="51"/>
      <c r="G17" s="73">
        <v>43876.4</v>
      </c>
      <c r="H17" s="13">
        <v>43876.4</v>
      </c>
      <c r="I17" s="20">
        <f>H17/G17</f>
        <v>1</v>
      </c>
      <c r="J17" s="6">
        <f>G17-H17</f>
        <v>0</v>
      </c>
      <c r="K17" s="14">
        <v>16370.4</v>
      </c>
      <c r="L17" s="21">
        <f>K17/H17</f>
        <v>0.37310262464559535</v>
      </c>
      <c r="M17" s="11">
        <f>H17-K17</f>
        <v>27506</v>
      </c>
      <c r="N17" s="16"/>
    </row>
    <row r="18" spans="1:14" ht="13.5">
      <c r="A18" s="7">
        <v>3</v>
      </c>
      <c r="B18" s="5">
        <v>85</v>
      </c>
      <c r="C18" s="86" t="s">
        <v>55</v>
      </c>
      <c r="D18" s="91" t="s">
        <v>54</v>
      </c>
      <c r="E18" s="90" t="s">
        <v>51</v>
      </c>
      <c r="F18" s="52"/>
      <c r="G18" s="73">
        <v>6012.5</v>
      </c>
      <c r="H18" s="13">
        <v>6012.5</v>
      </c>
      <c r="I18" s="20">
        <f aca="true" t="shared" si="1" ref="I18:I81">H18/G18</f>
        <v>1</v>
      </c>
      <c r="J18" s="6">
        <f aca="true" t="shared" si="2" ref="J18:J81">G18-H18</f>
        <v>0</v>
      </c>
      <c r="K18" s="14">
        <v>1978.19</v>
      </c>
      <c r="L18" s="21">
        <f aca="true" t="shared" si="3" ref="L18:L81">K18/H18</f>
        <v>0.32901288981288984</v>
      </c>
      <c r="M18" s="11">
        <f aca="true" t="shared" si="4" ref="M18:M81">H18-K18</f>
        <v>4034.31</v>
      </c>
      <c r="N18" s="16"/>
    </row>
    <row r="19" spans="1:14" ht="13.5">
      <c r="A19" s="7">
        <v>4</v>
      </c>
      <c r="B19" s="5" t="s">
        <v>56</v>
      </c>
      <c r="C19" s="86" t="s">
        <v>57</v>
      </c>
      <c r="D19" s="91" t="s">
        <v>54</v>
      </c>
      <c r="E19" s="90" t="s">
        <v>51</v>
      </c>
      <c r="F19" s="92"/>
      <c r="G19" s="73">
        <v>5000</v>
      </c>
      <c r="H19" s="13">
        <v>5000</v>
      </c>
      <c r="I19" s="20">
        <f t="shared" si="1"/>
        <v>1</v>
      </c>
      <c r="J19" s="6">
        <f t="shared" si="2"/>
        <v>0</v>
      </c>
      <c r="K19" s="14">
        <v>750</v>
      </c>
      <c r="L19" s="21">
        <f t="shared" si="3"/>
        <v>0.15</v>
      </c>
      <c r="M19" s="11">
        <f t="shared" si="4"/>
        <v>4250</v>
      </c>
      <c r="N19" s="16"/>
    </row>
    <row r="20" spans="1:14" ht="13.5">
      <c r="A20" s="7">
        <v>5</v>
      </c>
      <c r="B20" s="5">
        <v>102</v>
      </c>
      <c r="C20" s="86" t="s">
        <v>58</v>
      </c>
      <c r="D20" s="91" t="s">
        <v>54</v>
      </c>
      <c r="E20" s="90" t="s">
        <v>51</v>
      </c>
      <c r="F20" s="52"/>
      <c r="G20" s="73">
        <v>20431.68</v>
      </c>
      <c r="H20" s="13">
        <v>20709.68</v>
      </c>
      <c r="I20" s="20">
        <f t="shared" si="1"/>
        <v>1.0136063211639963</v>
      </c>
      <c r="J20" s="6">
        <f t="shared" si="2"/>
        <v>-278</v>
      </c>
      <c r="K20" s="14">
        <v>11725.86</v>
      </c>
      <c r="L20" s="21">
        <f t="shared" si="3"/>
        <v>0.5662018920620695</v>
      </c>
      <c r="M20" s="11">
        <f t="shared" si="4"/>
        <v>8983.82</v>
      </c>
      <c r="N20" s="16"/>
    </row>
    <row r="21" spans="1:14" ht="36">
      <c r="A21" s="7">
        <v>6</v>
      </c>
      <c r="B21" s="5">
        <v>86</v>
      </c>
      <c r="C21" s="86" t="s">
        <v>59</v>
      </c>
      <c r="D21" s="91" t="s">
        <v>60</v>
      </c>
      <c r="E21" s="90" t="s">
        <v>51</v>
      </c>
      <c r="F21" s="92" t="s">
        <v>51</v>
      </c>
      <c r="G21" s="73">
        <v>135889.44</v>
      </c>
      <c r="H21" s="13">
        <v>135889.44</v>
      </c>
      <c r="I21" s="20">
        <f t="shared" si="1"/>
        <v>1</v>
      </c>
      <c r="J21" s="6">
        <f t="shared" si="2"/>
        <v>0</v>
      </c>
      <c r="K21" s="14">
        <v>14673.34</v>
      </c>
      <c r="L21" s="21">
        <f t="shared" si="3"/>
        <v>0.10797998726023156</v>
      </c>
      <c r="M21" s="11">
        <f t="shared" si="4"/>
        <v>121216.1</v>
      </c>
      <c r="N21" s="16"/>
    </row>
    <row r="22" spans="1:14" ht="13.5">
      <c r="A22" s="7">
        <v>7</v>
      </c>
      <c r="B22" s="5">
        <v>83</v>
      </c>
      <c r="C22" s="86" t="s">
        <v>61</v>
      </c>
      <c r="D22" s="91" t="s">
        <v>54</v>
      </c>
      <c r="E22" s="90" t="s">
        <v>51</v>
      </c>
      <c r="F22" s="92"/>
      <c r="G22" s="73">
        <v>52151.28</v>
      </c>
      <c r="H22" s="13">
        <v>52151.28</v>
      </c>
      <c r="I22" s="20">
        <f t="shared" si="1"/>
        <v>1</v>
      </c>
      <c r="J22" s="6">
        <f t="shared" si="2"/>
        <v>0</v>
      </c>
      <c r="K22" s="14">
        <v>17158.45</v>
      </c>
      <c r="L22" s="21">
        <f t="shared" si="3"/>
        <v>0.32901301751366413</v>
      </c>
      <c r="M22" s="11">
        <f t="shared" si="4"/>
        <v>34992.83</v>
      </c>
      <c r="N22" s="16"/>
    </row>
    <row r="23" spans="1:14" ht="13.5">
      <c r="A23" s="7">
        <v>8</v>
      </c>
      <c r="B23" s="5">
        <v>108</v>
      </c>
      <c r="C23" s="86" t="s">
        <v>62</v>
      </c>
      <c r="D23" s="91" t="s">
        <v>54</v>
      </c>
      <c r="E23" s="90" t="s">
        <v>51</v>
      </c>
      <c r="F23" s="52"/>
      <c r="G23" s="73">
        <v>4000</v>
      </c>
      <c r="H23" s="13">
        <v>0</v>
      </c>
      <c r="I23" s="20">
        <f t="shared" si="1"/>
        <v>0</v>
      </c>
      <c r="J23" s="6">
        <f t="shared" si="2"/>
        <v>4000</v>
      </c>
      <c r="K23" s="14"/>
      <c r="L23" s="21" t="e">
        <f t="shared" si="3"/>
        <v>#DIV/0!</v>
      </c>
      <c r="M23" s="11">
        <f t="shared" si="4"/>
        <v>0</v>
      </c>
      <c r="N23" s="16"/>
    </row>
    <row r="24" spans="1:14" ht="13.5">
      <c r="A24" s="7">
        <v>9</v>
      </c>
      <c r="B24" s="5">
        <v>3</v>
      </c>
      <c r="C24" s="86" t="s">
        <v>63</v>
      </c>
      <c r="D24" s="91" t="s">
        <v>54</v>
      </c>
      <c r="E24" s="90" t="s">
        <v>51</v>
      </c>
      <c r="F24" s="52"/>
      <c r="G24" s="73">
        <v>59411.729999999996</v>
      </c>
      <c r="H24" s="13">
        <v>59411.73</v>
      </c>
      <c r="I24" s="20">
        <f t="shared" si="1"/>
        <v>1.0000000000000002</v>
      </c>
      <c r="J24" s="6">
        <f t="shared" si="2"/>
        <v>0</v>
      </c>
      <c r="K24" s="14">
        <v>19547.2</v>
      </c>
      <c r="L24" s="21">
        <f t="shared" si="3"/>
        <v>0.3290124694231257</v>
      </c>
      <c r="M24" s="11">
        <f t="shared" si="4"/>
        <v>39864.53</v>
      </c>
      <c r="N24" s="16"/>
    </row>
    <row r="25" spans="1:14" ht="13.5">
      <c r="A25" s="7">
        <v>10</v>
      </c>
      <c r="B25" s="5">
        <v>93</v>
      </c>
      <c r="C25" s="86" t="s">
        <v>64</v>
      </c>
      <c r="D25" s="91" t="s">
        <v>54</v>
      </c>
      <c r="E25" s="90" t="s">
        <v>51</v>
      </c>
      <c r="F25" s="92"/>
      <c r="G25" s="73">
        <v>1000</v>
      </c>
      <c r="H25" s="13">
        <v>1000</v>
      </c>
      <c r="I25" s="20">
        <f t="shared" si="1"/>
        <v>1</v>
      </c>
      <c r="J25" s="6">
        <f t="shared" si="2"/>
        <v>0</v>
      </c>
      <c r="K25" s="14">
        <v>0</v>
      </c>
      <c r="L25" s="21">
        <f t="shared" si="3"/>
        <v>0</v>
      </c>
      <c r="M25" s="11">
        <f t="shared" si="4"/>
        <v>1000</v>
      </c>
      <c r="N25" s="16"/>
    </row>
    <row r="26" spans="1:14" ht="13.5">
      <c r="A26" s="7">
        <v>11</v>
      </c>
      <c r="B26" s="5">
        <v>87</v>
      </c>
      <c r="C26" s="86" t="s">
        <v>65</v>
      </c>
      <c r="D26" s="91" t="s">
        <v>54</v>
      </c>
      <c r="E26" s="90" t="s">
        <v>51</v>
      </c>
      <c r="F26" s="52"/>
      <c r="G26" s="73">
        <v>121417</v>
      </c>
      <c r="H26" s="13">
        <v>77984</v>
      </c>
      <c r="I26" s="20">
        <f t="shared" si="1"/>
        <v>0.6422823822034806</v>
      </c>
      <c r="J26" s="6">
        <f t="shared" si="2"/>
        <v>43433</v>
      </c>
      <c r="K26" s="14">
        <v>35963.5</v>
      </c>
      <c r="L26" s="21">
        <f t="shared" si="3"/>
        <v>0.4611651107919573</v>
      </c>
      <c r="M26" s="11">
        <f t="shared" si="4"/>
        <v>42020.5</v>
      </c>
      <c r="N26" s="16"/>
    </row>
    <row r="27" spans="1:14" ht="13.5">
      <c r="A27" s="7">
        <v>12</v>
      </c>
      <c r="B27" s="5" t="s">
        <v>52</v>
      </c>
      <c r="C27" s="86" t="s">
        <v>66</v>
      </c>
      <c r="D27" s="91" t="s">
        <v>54</v>
      </c>
      <c r="E27" s="90" t="s">
        <v>51</v>
      </c>
      <c r="F27" s="52"/>
      <c r="G27" s="73">
        <v>224781</v>
      </c>
      <c r="H27" s="13">
        <v>224781</v>
      </c>
      <c r="I27" s="20">
        <f t="shared" si="1"/>
        <v>1</v>
      </c>
      <c r="J27" s="6">
        <f t="shared" si="2"/>
        <v>0</v>
      </c>
      <c r="K27" s="14">
        <v>188853.39</v>
      </c>
      <c r="L27" s="21">
        <f t="shared" si="3"/>
        <v>0.8401661617307513</v>
      </c>
      <c r="M27" s="11">
        <f t="shared" si="4"/>
        <v>35927.609999999986</v>
      </c>
      <c r="N27" s="16"/>
    </row>
    <row r="28" spans="1:14" ht="13.5">
      <c r="A28" s="7">
        <v>13</v>
      </c>
      <c r="B28" s="5">
        <v>96</v>
      </c>
      <c r="C28" s="86" t="s">
        <v>67</v>
      </c>
      <c r="D28" s="91" t="s">
        <v>54</v>
      </c>
      <c r="E28" s="90" t="s">
        <v>51</v>
      </c>
      <c r="F28" s="52"/>
      <c r="G28" s="73">
        <v>6760</v>
      </c>
      <c r="H28" s="13">
        <v>6760</v>
      </c>
      <c r="I28" s="20">
        <f t="shared" si="1"/>
        <v>1</v>
      </c>
      <c r="J28" s="6">
        <f t="shared" si="2"/>
        <v>0</v>
      </c>
      <c r="K28" s="14">
        <v>2224</v>
      </c>
      <c r="L28" s="21">
        <f t="shared" si="3"/>
        <v>0.3289940828402367</v>
      </c>
      <c r="M28" s="11">
        <f t="shared" si="4"/>
        <v>4536</v>
      </c>
      <c r="N28" s="16"/>
    </row>
    <row r="29" spans="1:14" ht="13.5">
      <c r="A29" s="7">
        <v>14</v>
      </c>
      <c r="B29" s="5">
        <v>96</v>
      </c>
      <c r="C29" s="86" t="s">
        <v>68</v>
      </c>
      <c r="D29" s="91" t="s">
        <v>54</v>
      </c>
      <c r="E29" s="90" t="s">
        <v>51</v>
      </c>
      <c r="F29" s="92"/>
      <c r="G29" s="73">
        <v>23007.08</v>
      </c>
      <c r="H29" s="13">
        <v>23007.08</v>
      </c>
      <c r="I29" s="20">
        <f t="shared" si="1"/>
        <v>1</v>
      </c>
      <c r="J29" s="6">
        <f t="shared" si="2"/>
        <v>0</v>
      </c>
      <c r="K29" s="14">
        <v>6785.4</v>
      </c>
      <c r="L29" s="21">
        <f t="shared" si="3"/>
        <v>0.29492660520152925</v>
      </c>
      <c r="M29" s="11">
        <f t="shared" si="4"/>
        <v>16221.680000000002</v>
      </c>
      <c r="N29" s="17"/>
    </row>
    <row r="30" spans="1:14" ht="13.5">
      <c r="A30" s="7">
        <v>15</v>
      </c>
      <c r="B30" s="5" t="s">
        <v>52</v>
      </c>
      <c r="C30" s="86" t="s">
        <v>69</v>
      </c>
      <c r="D30" s="91" t="s">
        <v>54</v>
      </c>
      <c r="E30" s="90" t="s">
        <v>51</v>
      </c>
      <c r="F30" s="92"/>
      <c r="G30" s="73">
        <v>6760</v>
      </c>
      <c r="H30" s="13">
        <v>6760</v>
      </c>
      <c r="I30" s="20">
        <f t="shared" si="1"/>
        <v>1</v>
      </c>
      <c r="J30" s="6">
        <f t="shared" si="2"/>
        <v>0</v>
      </c>
      <c r="K30" s="14">
        <v>2224</v>
      </c>
      <c r="L30" s="21">
        <f t="shared" si="3"/>
        <v>0.3289940828402367</v>
      </c>
      <c r="M30" s="11">
        <f t="shared" si="4"/>
        <v>4536</v>
      </c>
      <c r="N30" s="17"/>
    </row>
    <row r="31" spans="1:14" ht="13.5">
      <c r="A31" s="7">
        <v>16</v>
      </c>
      <c r="B31" s="5" t="s">
        <v>70</v>
      </c>
      <c r="C31" s="86" t="s">
        <v>71</v>
      </c>
      <c r="D31" s="91" t="s">
        <v>54</v>
      </c>
      <c r="E31" s="90" t="s">
        <v>51</v>
      </c>
      <c r="F31" s="92"/>
      <c r="G31" s="73">
        <v>1000</v>
      </c>
      <c r="H31" s="13">
        <v>0</v>
      </c>
      <c r="I31" s="20">
        <f t="shared" si="1"/>
        <v>0</v>
      </c>
      <c r="J31" s="6">
        <f t="shared" si="2"/>
        <v>1000</v>
      </c>
      <c r="K31" s="14">
        <v>0</v>
      </c>
      <c r="L31" s="21" t="e">
        <f t="shared" si="3"/>
        <v>#DIV/0!</v>
      </c>
      <c r="M31" s="11">
        <f t="shared" si="4"/>
        <v>0</v>
      </c>
      <c r="N31" s="17"/>
    </row>
    <row r="32" spans="1:14" ht="13.5">
      <c r="A32" s="7">
        <v>17</v>
      </c>
      <c r="B32" s="5">
        <v>3</v>
      </c>
      <c r="C32" s="86" t="s">
        <v>72</v>
      </c>
      <c r="D32" s="91" t="s">
        <v>54</v>
      </c>
      <c r="E32" s="90" t="s">
        <v>51</v>
      </c>
      <c r="F32" s="52"/>
      <c r="G32" s="73">
        <v>18582.300000000003</v>
      </c>
      <c r="H32" s="13">
        <v>18582.3</v>
      </c>
      <c r="I32" s="20">
        <f t="shared" si="1"/>
        <v>0.9999999999999998</v>
      </c>
      <c r="J32" s="6">
        <f t="shared" si="2"/>
        <v>0</v>
      </c>
      <c r="K32" s="14">
        <v>6113</v>
      </c>
      <c r="L32" s="21">
        <f t="shared" si="3"/>
        <v>0.32896896509043555</v>
      </c>
      <c r="M32" s="11">
        <f t="shared" si="4"/>
        <v>12469.3</v>
      </c>
      <c r="N32" s="17"/>
    </row>
    <row r="33" spans="1:14" ht="13.5">
      <c r="A33" s="7">
        <v>18</v>
      </c>
      <c r="B33" s="5">
        <v>88</v>
      </c>
      <c r="C33" s="86" t="s">
        <v>73</v>
      </c>
      <c r="D33" s="91" t="s">
        <v>54</v>
      </c>
      <c r="E33" s="90" t="s">
        <v>51</v>
      </c>
      <c r="F33" s="52"/>
      <c r="G33" s="73">
        <v>250367</v>
      </c>
      <c r="H33" s="13">
        <v>259023.17</v>
      </c>
      <c r="I33" s="20">
        <f t="shared" si="1"/>
        <v>1.0345739254773991</v>
      </c>
      <c r="J33" s="6">
        <f t="shared" si="2"/>
        <v>-8656.170000000013</v>
      </c>
      <c r="K33" s="14">
        <v>7176.73</v>
      </c>
      <c r="L33" s="21">
        <f t="shared" si="3"/>
        <v>0.027706903594763355</v>
      </c>
      <c r="M33" s="11">
        <f t="shared" si="4"/>
        <v>251846.44</v>
      </c>
      <c r="N33" s="17"/>
    </row>
    <row r="34" spans="1:14" ht="13.5">
      <c r="A34" s="7">
        <v>19</v>
      </c>
      <c r="B34" s="5">
        <v>87</v>
      </c>
      <c r="C34" s="86" t="s">
        <v>74</v>
      </c>
      <c r="D34" s="91" t="s">
        <v>54</v>
      </c>
      <c r="E34" s="90" t="s">
        <v>51</v>
      </c>
      <c r="F34" s="52"/>
      <c r="G34" s="73">
        <v>233036</v>
      </c>
      <c r="H34" s="13">
        <v>264372.19</v>
      </c>
      <c r="I34" s="20">
        <f t="shared" si="1"/>
        <v>1.1344693094629157</v>
      </c>
      <c r="J34" s="6">
        <f t="shared" si="2"/>
        <v>-31336.190000000002</v>
      </c>
      <c r="K34" s="14">
        <v>23965.32</v>
      </c>
      <c r="L34" s="21">
        <f t="shared" si="3"/>
        <v>0.09064992804273399</v>
      </c>
      <c r="M34" s="11">
        <f t="shared" si="4"/>
        <v>240406.87</v>
      </c>
      <c r="N34" s="17"/>
    </row>
    <row r="35" spans="1:14" ht="13.5">
      <c r="A35" s="7">
        <v>20</v>
      </c>
      <c r="B35" s="5" t="s">
        <v>75</v>
      </c>
      <c r="C35" s="86" t="s">
        <v>76</v>
      </c>
      <c r="D35" s="91" t="s">
        <v>54</v>
      </c>
      <c r="E35" s="90" t="s">
        <v>51</v>
      </c>
      <c r="F35" s="52"/>
      <c r="G35" s="73">
        <v>27420</v>
      </c>
      <c r="H35" s="13">
        <v>27420</v>
      </c>
      <c r="I35" s="20">
        <f t="shared" si="1"/>
        <v>1</v>
      </c>
      <c r="J35" s="6">
        <f t="shared" si="2"/>
        <v>0</v>
      </c>
      <c r="K35" s="14">
        <v>0</v>
      </c>
      <c r="L35" s="21">
        <f t="shared" si="3"/>
        <v>0</v>
      </c>
      <c r="M35" s="11">
        <f t="shared" si="4"/>
        <v>27420</v>
      </c>
      <c r="N35" s="17"/>
    </row>
    <row r="36" spans="1:14" ht="13.5">
      <c r="A36" s="7">
        <v>21</v>
      </c>
      <c r="B36" s="5" t="s">
        <v>52</v>
      </c>
      <c r="C36" s="86" t="s">
        <v>77</v>
      </c>
      <c r="D36" s="91" t="s">
        <v>54</v>
      </c>
      <c r="E36" s="90" t="s">
        <v>51</v>
      </c>
      <c r="F36" s="92"/>
      <c r="G36" s="73">
        <v>4000</v>
      </c>
      <c r="H36" s="13">
        <v>12000</v>
      </c>
      <c r="I36" s="20">
        <f t="shared" si="1"/>
        <v>3</v>
      </c>
      <c r="J36" s="6">
        <f t="shared" si="2"/>
        <v>-8000</v>
      </c>
      <c r="K36" s="14">
        <v>0</v>
      </c>
      <c r="L36" s="21">
        <f t="shared" si="3"/>
        <v>0</v>
      </c>
      <c r="M36" s="11">
        <f t="shared" si="4"/>
        <v>12000</v>
      </c>
      <c r="N36" s="17"/>
    </row>
    <row r="37" spans="1:14" ht="13.5">
      <c r="A37" s="7">
        <v>22</v>
      </c>
      <c r="B37" s="5" t="s">
        <v>52</v>
      </c>
      <c r="C37" s="86" t="s">
        <v>78</v>
      </c>
      <c r="D37" s="91" t="s">
        <v>54</v>
      </c>
      <c r="E37" s="90" t="s">
        <v>51</v>
      </c>
      <c r="F37" s="52"/>
      <c r="G37" s="73">
        <v>231770.66</v>
      </c>
      <c r="H37" s="13">
        <v>81119.73</v>
      </c>
      <c r="I37" s="20">
        <f t="shared" si="1"/>
        <v>0.34999999568539003</v>
      </c>
      <c r="J37" s="6">
        <f t="shared" si="2"/>
        <v>150650.93</v>
      </c>
      <c r="K37" s="14">
        <v>0</v>
      </c>
      <c r="L37" s="21">
        <f t="shared" si="3"/>
        <v>0</v>
      </c>
      <c r="M37" s="11">
        <f t="shared" si="4"/>
        <v>81119.73</v>
      </c>
      <c r="N37" s="17"/>
    </row>
    <row r="38" spans="1:14" ht="13.5">
      <c r="A38" s="7">
        <v>23</v>
      </c>
      <c r="B38" s="5" t="s">
        <v>52</v>
      </c>
      <c r="C38" s="86" t="s">
        <v>79</v>
      </c>
      <c r="D38" s="91" t="s">
        <v>54</v>
      </c>
      <c r="E38" s="90" t="s">
        <v>51</v>
      </c>
      <c r="F38" s="52"/>
      <c r="G38" s="73">
        <v>98844.72</v>
      </c>
      <c r="H38" s="13">
        <v>41494.51</v>
      </c>
      <c r="I38" s="20">
        <f t="shared" si="1"/>
        <v>0.4197949065969331</v>
      </c>
      <c r="J38" s="6">
        <f t="shared" si="2"/>
        <v>57350.21</v>
      </c>
      <c r="K38" s="14">
        <v>0</v>
      </c>
      <c r="L38" s="21">
        <f t="shared" si="3"/>
        <v>0</v>
      </c>
      <c r="M38" s="11">
        <f t="shared" si="4"/>
        <v>41494.51</v>
      </c>
      <c r="N38" s="17"/>
    </row>
    <row r="39" spans="1:14" ht="13.5">
      <c r="A39" s="7">
        <v>24</v>
      </c>
      <c r="B39" s="5">
        <v>106</v>
      </c>
      <c r="C39" s="86" t="s">
        <v>80</v>
      </c>
      <c r="D39" s="91" t="s">
        <v>54</v>
      </c>
      <c r="E39" s="93" t="s">
        <v>51</v>
      </c>
      <c r="F39" s="94"/>
      <c r="G39" s="73">
        <v>1000</v>
      </c>
      <c r="H39" s="13">
        <v>0</v>
      </c>
      <c r="I39" s="20">
        <f t="shared" si="1"/>
        <v>0</v>
      </c>
      <c r="J39" s="6">
        <f t="shared" si="2"/>
        <v>1000</v>
      </c>
      <c r="K39" s="14">
        <v>0</v>
      </c>
      <c r="L39" s="21" t="e">
        <f t="shared" si="3"/>
        <v>#DIV/0!</v>
      </c>
      <c r="M39" s="11">
        <f t="shared" si="4"/>
        <v>0</v>
      </c>
      <c r="N39" s="17"/>
    </row>
    <row r="40" spans="1:14" ht="13.5">
      <c r="A40" s="7">
        <v>25</v>
      </c>
      <c r="B40" s="5">
        <v>105</v>
      </c>
      <c r="C40" s="86" t="s">
        <v>81</v>
      </c>
      <c r="D40" s="91" t="s">
        <v>54</v>
      </c>
      <c r="E40" s="93" t="s">
        <v>51</v>
      </c>
      <c r="F40" s="94"/>
      <c r="G40" s="73">
        <v>560</v>
      </c>
      <c r="H40" s="13">
        <v>0</v>
      </c>
      <c r="I40" s="20">
        <f t="shared" si="1"/>
        <v>0</v>
      </c>
      <c r="J40" s="6">
        <f t="shared" si="2"/>
        <v>560</v>
      </c>
      <c r="K40" s="14">
        <v>0</v>
      </c>
      <c r="L40" s="21" t="e">
        <f t="shared" si="3"/>
        <v>#DIV/0!</v>
      </c>
      <c r="M40" s="11">
        <f t="shared" si="4"/>
        <v>0</v>
      </c>
      <c r="N40" s="17"/>
    </row>
    <row r="41" spans="1:14" ht="13.5">
      <c r="A41" s="7">
        <v>26</v>
      </c>
      <c r="B41" s="5">
        <v>60</v>
      </c>
      <c r="C41" s="86" t="s">
        <v>82</v>
      </c>
      <c r="D41" s="91" t="s">
        <v>54</v>
      </c>
      <c r="E41" s="93" t="s">
        <v>51</v>
      </c>
      <c r="F41" s="94"/>
      <c r="G41" s="73">
        <v>0</v>
      </c>
      <c r="H41" s="13">
        <v>0</v>
      </c>
      <c r="I41" s="20" t="e">
        <f t="shared" si="1"/>
        <v>#DIV/0!</v>
      </c>
      <c r="J41" s="6">
        <f t="shared" si="2"/>
        <v>0</v>
      </c>
      <c r="K41" s="14">
        <v>0</v>
      </c>
      <c r="L41" s="21" t="e">
        <f t="shared" si="3"/>
        <v>#DIV/0!</v>
      </c>
      <c r="M41" s="11">
        <f t="shared" si="4"/>
        <v>0</v>
      </c>
      <c r="N41" s="17"/>
    </row>
    <row r="42" spans="1:14" ht="13.5">
      <c r="A42" s="7">
        <v>27</v>
      </c>
      <c r="B42" s="5" t="s">
        <v>83</v>
      </c>
      <c r="C42" s="86" t="s">
        <v>84</v>
      </c>
      <c r="D42" s="91" t="s">
        <v>54</v>
      </c>
      <c r="E42" s="93" t="s">
        <v>51</v>
      </c>
      <c r="F42" s="94"/>
      <c r="G42" s="73">
        <v>5000</v>
      </c>
      <c r="H42" s="13">
        <v>4400</v>
      </c>
      <c r="I42" s="20">
        <f t="shared" si="1"/>
        <v>0.88</v>
      </c>
      <c r="J42" s="6">
        <f t="shared" si="2"/>
        <v>600</v>
      </c>
      <c r="K42" s="14">
        <v>1500</v>
      </c>
      <c r="L42" s="21">
        <f t="shared" si="3"/>
        <v>0.3409090909090909</v>
      </c>
      <c r="M42" s="11">
        <f t="shared" si="4"/>
        <v>2900</v>
      </c>
      <c r="N42" s="17"/>
    </row>
    <row r="43" spans="1:14" ht="13.5">
      <c r="A43" s="7">
        <v>28</v>
      </c>
      <c r="B43" s="5" t="s">
        <v>85</v>
      </c>
      <c r="C43" s="86" t="s">
        <v>86</v>
      </c>
      <c r="D43" s="91" t="s">
        <v>54</v>
      </c>
      <c r="E43" s="93" t="s">
        <v>51</v>
      </c>
      <c r="F43" s="94"/>
      <c r="G43" s="73">
        <v>1000</v>
      </c>
      <c r="H43" s="13">
        <v>0</v>
      </c>
      <c r="I43" s="20">
        <f t="shared" si="1"/>
        <v>0</v>
      </c>
      <c r="J43" s="6">
        <f t="shared" si="2"/>
        <v>1000</v>
      </c>
      <c r="K43" s="14">
        <v>0</v>
      </c>
      <c r="L43" s="21" t="e">
        <f t="shared" si="3"/>
        <v>#DIV/0!</v>
      </c>
      <c r="M43" s="11">
        <f t="shared" si="4"/>
        <v>0</v>
      </c>
      <c r="N43" s="17"/>
    </row>
    <row r="44" spans="1:14" ht="13.5">
      <c r="A44" s="7">
        <v>29</v>
      </c>
      <c r="B44" s="5">
        <v>92</v>
      </c>
      <c r="C44" s="86" t="s">
        <v>87</v>
      </c>
      <c r="D44" s="91" t="s">
        <v>54</v>
      </c>
      <c r="E44" s="93" t="s">
        <v>51</v>
      </c>
      <c r="F44" s="52"/>
      <c r="G44" s="73">
        <v>0</v>
      </c>
      <c r="H44" s="13">
        <v>0</v>
      </c>
      <c r="I44" s="20" t="e">
        <f t="shared" si="1"/>
        <v>#DIV/0!</v>
      </c>
      <c r="J44" s="6">
        <f t="shared" si="2"/>
        <v>0</v>
      </c>
      <c r="K44" s="14">
        <v>0</v>
      </c>
      <c r="L44" s="21" t="e">
        <f t="shared" si="3"/>
        <v>#DIV/0!</v>
      </c>
      <c r="M44" s="11">
        <f t="shared" si="4"/>
        <v>0</v>
      </c>
      <c r="N44" s="17"/>
    </row>
    <row r="45" spans="1:14" ht="13.5">
      <c r="A45" s="7">
        <v>30</v>
      </c>
      <c r="B45" s="5">
        <v>92</v>
      </c>
      <c r="C45" s="86" t="s">
        <v>88</v>
      </c>
      <c r="D45" s="91" t="s">
        <v>54</v>
      </c>
      <c r="E45" s="93" t="s">
        <v>51</v>
      </c>
      <c r="F45" s="52"/>
      <c r="G45" s="73">
        <v>73000.00000000003</v>
      </c>
      <c r="H45" s="13">
        <v>88649.48</v>
      </c>
      <c r="I45" s="20">
        <f t="shared" si="1"/>
        <v>1.214376438356164</v>
      </c>
      <c r="J45" s="6">
        <f t="shared" si="2"/>
        <v>-15649.479999999967</v>
      </c>
      <c r="K45" s="14">
        <v>88649.48</v>
      </c>
      <c r="L45" s="21">
        <f t="shared" si="3"/>
        <v>1</v>
      </c>
      <c r="M45" s="11">
        <f t="shared" si="4"/>
        <v>0</v>
      </c>
      <c r="N45" s="17"/>
    </row>
    <row r="46" spans="1:14" ht="13.5">
      <c r="A46" s="7">
        <v>31</v>
      </c>
      <c r="B46" s="5" t="s">
        <v>52</v>
      </c>
      <c r="C46" s="86" t="s">
        <v>89</v>
      </c>
      <c r="D46" s="91" t="s">
        <v>54</v>
      </c>
      <c r="E46" s="93" t="s">
        <v>51</v>
      </c>
      <c r="F46" s="94"/>
      <c r="G46" s="73">
        <v>0</v>
      </c>
      <c r="H46" s="13">
        <v>0</v>
      </c>
      <c r="I46" s="20" t="e">
        <f t="shared" si="1"/>
        <v>#DIV/0!</v>
      </c>
      <c r="J46" s="6">
        <f t="shared" si="2"/>
        <v>0</v>
      </c>
      <c r="K46" s="14">
        <v>0</v>
      </c>
      <c r="L46" s="21" t="e">
        <f t="shared" si="3"/>
        <v>#DIV/0!</v>
      </c>
      <c r="M46" s="11">
        <f t="shared" si="4"/>
        <v>0</v>
      </c>
      <c r="N46" s="17"/>
    </row>
    <row r="47" spans="1:14" ht="13.5">
      <c r="A47" s="7">
        <v>32</v>
      </c>
      <c r="B47" s="5" t="s">
        <v>90</v>
      </c>
      <c r="C47" s="86" t="s">
        <v>91</v>
      </c>
      <c r="D47" s="91" t="s">
        <v>54</v>
      </c>
      <c r="E47" s="93" t="s">
        <v>51</v>
      </c>
      <c r="F47" s="94"/>
      <c r="G47" s="73">
        <v>0</v>
      </c>
      <c r="H47" s="13">
        <v>0</v>
      </c>
      <c r="I47" s="20" t="e">
        <f t="shared" si="1"/>
        <v>#DIV/0!</v>
      </c>
      <c r="J47" s="6">
        <f t="shared" si="2"/>
        <v>0</v>
      </c>
      <c r="K47" s="14">
        <v>0</v>
      </c>
      <c r="L47" s="21" t="e">
        <f t="shared" si="3"/>
        <v>#DIV/0!</v>
      </c>
      <c r="M47" s="11">
        <f t="shared" si="4"/>
        <v>0</v>
      </c>
      <c r="N47" s="17"/>
    </row>
    <row r="48" spans="1:14" ht="13.5">
      <c r="A48" s="7">
        <v>33</v>
      </c>
      <c r="B48" s="5" t="s">
        <v>92</v>
      </c>
      <c r="C48" s="86" t="s">
        <v>93</v>
      </c>
      <c r="D48" s="91" t="s">
        <v>54</v>
      </c>
      <c r="E48" s="93" t="s">
        <v>51</v>
      </c>
      <c r="F48" s="94"/>
      <c r="G48" s="73">
        <v>2400</v>
      </c>
      <c r="H48" s="13">
        <v>0</v>
      </c>
      <c r="I48" s="20">
        <f t="shared" si="1"/>
        <v>0</v>
      </c>
      <c r="J48" s="6">
        <f t="shared" si="2"/>
        <v>2400</v>
      </c>
      <c r="K48" s="14">
        <v>0</v>
      </c>
      <c r="L48" s="21" t="e">
        <f t="shared" si="3"/>
        <v>#DIV/0!</v>
      </c>
      <c r="M48" s="11">
        <f t="shared" si="4"/>
        <v>0</v>
      </c>
      <c r="N48" s="17"/>
    </row>
    <row r="49" spans="1:14" ht="13.5">
      <c r="A49" s="7">
        <v>34</v>
      </c>
      <c r="B49" s="5" t="s">
        <v>52</v>
      </c>
      <c r="C49" s="86" t="s">
        <v>94</v>
      </c>
      <c r="D49" s="91" t="s">
        <v>54</v>
      </c>
      <c r="E49" s="93" t="s">
        <v>51</v>
      </c>
      <c r="F49" s="52"/>
      <c r="G49" s="73">
        <v>3600</v>
      </c>
      <c r="H49" s="13">
        <v>3600</v>
      </c>
      <c r="I49" s="20">
        <f t="shared" si="1"/>
        <v>1</v>
      </c>
      <c r="J49" s="6">
        <f t="shared" si="2"/>
        <v>0</v>
      </c>
      <c r="K49" s="14">
        <v>3600</v>
      </c>
      <c r="L49" s="21">
        <f t="shared" si="3"/>
        <v>1</v>
      </c>
      <c r="M49" s="11">
        <f t="shared" si="4"/>
        <v>0</v>
      </c>
      <c r="N49" s="17"/>
    </row>
    <row r="50" spans="1:14" ht="13.5">
      <c r="A50" s="7">
        <v>35</v>
      </c>
      <c r="B50" s="5">
        <v>107</v>
      </c>
      <c r="C50" s="86" t="s">
        <v>95</v>
      </c>
      <c r="D50" s="91" t="s">
        <v>54</v>
      </c>
      <c r="E50" s="93" t="s">
        <v>51</v>
      </c>
      <c r="F50" s="52"/>
      <c r="G50" s="73">
        <v>8000</v>
      </c>
      <c r="H50" s="13">
        <v>8000</v>
      </c>
      <c r="I50" s="20">
        <f t="shared" si="1"/>
        <v>1</v>
      </c>
      <c r="J50" s="6">
        <f t="shared" si="2"/>
        <v>0</v>
      </c>
      <c r="K50" s="14">
        <v>0</v>
      </c>
      <c r="L50" s="21">
        <f t="shared" si="3"/>
        <v>0</v>
      </c>
      <c r="M50" s="11">
        <f t="shared" si="4"/>
        <v>8000</v>
      </c>
      <c r="N50" s="17"/>
    </row>
    <row r="51" spans="1:14" ht="13.5">
      <c r="A51" s="7">
        <v>36</v>
      </c>
      <c r="B51" s="5" t="s">
        <v>96</v>
      </c>
      <c r="C51" s="86" t="s">
        <v>97</v>
      </c>
      <c r="D51" s="91" t="s">
        <v>54</v>
      </c>
      <c r="E51" s="93" t="s">
        <v>51</v>
      </c>
      <c r="F51" s="52"/>
      <c r="G51" s="73">
        <v>0</v>
      </c>
      <c r="H51" s="13">
        <v>0</v>
      </c>
      <c r="I51" s="20" t="e">
        <f t="shared" si="1"/>
        <v>#DIV/0!</v>
      </c>
      <c r="J51" s="6">
        <f t="shared" si="2"/>
        <v>0</v>
      </c>
      <c r="K51" s="14">
        <v>0</v>
      </c>
      <c r="L51" s="21" t="e">
        <f t="shared" si="3"/>
        <v>#DIV/0!</v>
      </c>
      <c r="M51" s="11">
        <f t="shared" si="4"/>
        <v>0</v>
      </c>
      <c r="N51" s="17"/>
    </row>
    <row r="52" spans="1:14" ht="13.5">
      <c r="A52" s="7">
        <v>37</v>
      </c>
      <c r="B52" s="5" t="s">
        <v>52</v>
      </c>
      <c r="C52" s="86" t="s">
        <v>98</v>
      </c>
      <c r="D52" s="91" t="s">
        <v>54</v>
      </c>
      <c r="E52" s="93" t="s">
        <v>51</v>
      </c>
      <c r="F52" s="52"/>
      <c r="G52" s="73">
        <v>0</v>
      </c>
      <c r="H52" s="13">
        <v>0</v>
      </c>
      <c r="I52" s="20" t="e">
        <f t="shared" si="1"/>
        <v>#DIV/0!</v>
      </c>
      <c r="J52" s="6">
        <f t="shared" si="2"/>
        <v>0</v>
      </c>
      <c r="K52" s="14">
        <v>0</v>
      </c>
      <c r="L52" s="21" t="e">
        <f t="shared" si="3"/>
        <v>#DIV/0!</v>
      </c>
      <c r="M52" s="11">
        <f t="shared" si="4"/>
        <v>0</v>
      </c>
      <c r="N52" s="17"/>
    </row>
    <row r="53" spans="1:14" ht="13.5">
      <c r="A53" s="7">
        <v>38</v>
      </c>
      <c r="B53" s="5" t="s">
        <v>52</v>
      </c>
      <c r="C53" s="86" t="s">
        <v>99</v>
      </c>
      <c r="D53" s="91" t="s">
        <v>54</v>
      </c>
      <c r="E53" s="93" t="s">
        <v>51</v>
      </c>
      <c r="F53" s="51"/>
      <c r="G53" s="73">
        <v>3600</v>
      </c>
      <c r="H53" s="13">
        <v>3600</v>
      </c>
      <c r="I53" s="20">
        <f t="shared" si="1"/>
        <v>1</v>
      </c>
      <c r="J53" s="6">
        <f t="shared" si="2"/>
        <v>0</v>
      </c>
      <c r="K53" s="14">
        <v>3600</v>
      </c>
      <c r="L53" s="21">
        <f t="shared" si="3"/>
        <v>1</v>
      </c>
      <c r="M53" s="11">
        <f t="shared" si="4"/>
        <v>0</v>
      </c>
      <c r="N53" s="17"/>
    </row>
    <row r="54" spans="1:14" ht="13.5">
      <c r="A54" s="7">
        <v>39</v>
      </c>
      <c r="B54" s="5" t="s">
        <v>100</v>
      </c>
      <c r="C54" s="86" t="s">
        <v>101</v>
      </c>
      <c r="D54" s="91" t="s">
        <v>102</v>
      </c>
      <c r="E54" s="93" t="s">
        <v>51</v>
      </c>
      <c r="F54" s="94" t="s">
        <v>51</v>
      </c>
      <c r="G54" s="73">
        <v>268621.59</v>
      </c>
      <c r="H54" s="13">
        <v>215258.23</v>
      </c>
      <c r="I54" s="20">
        <f t="shared" si="1"/>
        <v>0.801343741580861</v>
      </c>
      <c r="J54" s="6">
        <f t="shared" si="2"/>
        <v>53363.360000000015</v>
      </c>
      <c r="K54" s="14">
        <v>71943.23</v>
      </c>
      <c r="L54" s="21">
        <f t="shared" si="3"/>
        <v>0.3342182549768248</v>
      </c>
      <c r="M54" s="11">
        <f t="shared" si="4"/>
        <v>143315</v>
      </c>
      <c r="N54" s="17"/>
    </row>
    <row r="55" spans="1:14" ht="13.5">
      <c r="A55" s="7">
        <v>40</v>
      </c>
      <c r="B55" s="5" t="s">
        <v>52</v>
      </c>
      <c r="C55" s="86" t="s">
        <v>103</v>
      </c>
      <c r="D55" s="91" t="s">
        <v>54</v>
      </c>
      <c r="E55" s="93" t="s">
        <v>51</v>
      </c>
      <c r="F55" s="51"/>
      <c r="G55" s="73">
        <v>54632.9</v>
      </c>
      <c r="H55" s="13">
        <v>54632.9</v>
      </c>
      <c r="I55" s="20">
        <f t="shared" si="1"/>
        <v>1</v>
      </c>
      <c r="J55" s="6">
        <f t="shared" si="2"/>
        <v>0</v>
      </c>
      <c r="K55" s="14">
        <v>54632.9</v>
      </c>
      <c r="L55" s="21">
        <f t="shared" si="3"/>
        <v>1</v>
      </c>
      <c r="M55" s="11">
        <f t="shared" si="4"/>
        <v>0</v>
      </c>
      <c r="N55" s="17"/>
    </row>
    <row r="56" spans="1:14" ht="13.5">
      <c r="A56" s="7">
        <v>41</v>
      </c>
      <c r="B56" s="5" t="s">
        <v>104</v>
      </c>
      <c r="C56" s="5" t="s">
        <v>105</v>
      </c>
      <c r="D56" s="91" t="s">
        <v>54</v>
      </c>
      <c r="E56" s="93" t="s">
        <v>51</v>
      </c>
      <c r="F56" s="94"/>
      <c r="G56" s="73">
        <v>32427.68</v>
      </c>
      <c r="H56" s="13">
        <v>27053.22</v>
      </c>
      <c r="I56" s="20">
        <f t="shared" si="1"/>
        <v>0.8342631973671876</v>
      </c>
      <c r="J56" s="6">
        <f t="shared" si="2"/>
        <v>5374.459999999999</v>
      </c>
      <c r="K56" s="14">
        <v>27053.22</v>
      </c>
      <c r="L56" s="21">
        <f t="shared" si="3"/>
        <v>1</v>
      </c>
      <c r="M56" s="11">
        <f t="shared" si="4"/>
        <v>0</v>
      </c>
      <c r="N56" s="17"/>
    </row>
    <row r="57" spans="1:14" ht="13.5">
      <c r="A57" s="7">
        <v>42</v>
      </c>
      <c r="B57" s="5" t="s">
        <v>104</v>
      </c>
      <c r="C57" s="5" t="s">
        <v>106</v>
      </c>
      <c r="D57" s="91" t="s">
        <v>54</v>
      </c>
      <c r="E57" s="93" t="s">
        <v>51</v>
      </c>
      <c r="F57" s="94"/>
      <c r="G57" s="73">
        <v>1000</v>
      </c>
      <c r="H57" s="13">
        <v>973.05</v>
      </c>
      <c r="I57" s="20">
        <f t="shared" si="1"/>
        <v>0.97305</v>
      </c>
      <c r="J57" s="6">
        <f t="shared" si="2"/>
        <v>26.950000000000045</v>
      </c>
      <c r="K57" s="14">
        <v>973.05</v>
      </c>
      <c r="L57" s="21">
        <f t="shared" si="3"/>
        <v>1</v>
      </c>
      <c r="M57" s="11">
        <f t="shared" si="4"/>
        <v>0</v>
      </c>
      <c r="N57" s="17"/>
    </row>
    <row r="58" spans="1:14" ht="13.5">
      <c r="A58" s="7">
        <v>43</v>
      </c>
      <c r="B58" s="5" t="s">
        <v>104</v>
      </c>
      <c r="C58" s="5" t="s">
        <v>107</v>
      </c>
      <c r="D58" s="91" t="s">
        <v>54</v>
      </c>
      <c r="E58" s="93" t="s">
        <v>51</v>
      </c>
      <c r="F58" s="94"/>
      <c r="G58" s="73">
        <v>10000</v>
      </c>
      <c r="H58" s="13">
        <v>10000</v>
      </c>
      <c r="I58" s="20">
        <f t="shared" si="1"/>
        <v>1</v>
      </c>
      <c r="J58" s="6">
        <f t="shared" si="2"/>
        <v>0</v>
      </c>
      <c r="K58" s="14">
        <v>0</v>
      </c>
      <c r="L58" s="21">
        <f t="shared" si="3"/>
        <v>0</v>
      </c>
      <c r="M58" s="11">
        <f t="shared" si="4"/>
        <v>10000</v>
      </c>
      <c r="N58" s="17"/>
    </row>
    <row r="59" spans="1:14" ht="13.5">
      <c r="A59" s="7">
        <v>44</v>
      </c>
      <c r="B59" s="5" t="s">
        <v>104</v>
      </c>
      <c r="C59" s="5" t="s">
        <v>108</v>
      </c>
      <c r="D59" s="91" t="s">
        <v>54</v>
      </c>
      <c r="E59" s="93" t="s">
        <v>51</v>
      </c>
      <c r="F59" s="94"/>
      <c r="G59" s="73">
        <v>5782.61</v>
      </c>
      <c r="H59" s="13">
        <v>13700</v>
      </c>
      <c r="I59" s="20">
        <f t="shared" si="1"/>
        <v>2.369172397931038</v>
      </c>
      <c r="J59" s="6">
        <f t="shared" si="2"/>
        <v>-7917.39</v>
      </c>
      <c r="K59" s="14">
        <v>0</v>
      </c>
      <c r="L59" s="21">
        <f t="shared" si="3"/>
        <v>0</v>
      </c>
      <c r="M59" s="11">
        <f t="shared" si="4"/>
        <v>13700</v>
      </c>
      <c r="N59" s="17"/>
    </row>
    <row r="60" spans="1:14" ht="13.5">
      <c r="A60" s="7">
        <v>45</v>
      </c>
      <c r="B60" s="5" t="s">
        <v>104</v>
      </c>
      <c r="C60" s="5" t="s">
        <v>109</v>
      </c>
      <c r="D60" s="91" t="s">
        <v>54</v>
      </c>
      <c r="E60" s="93" t="s">
        <v>51</v>
      </c>
      <c r="F60" s="94"/>
      <c r="G60" s="73">
        <v>15000</v>
      </c>
      <c r="H60" s="13">
        <v>15500</v>
      </c>
      <c r="I60" s="20">
        <f t="shared" si="1"/>
        <v>1.0333333333333334</v>
      </c>
      <c r="J60" s="6">
        <f t="shared" si="2"/>
        <v>-500</v>
      </c>
      <c r="K60" s="14">
        <v>480.06</v>
      </c>
      <c r="L60" s="21">
        <f t="shared" si="3"/>
        <v>0.030971612903225806</v>
      </c>
      <c r="M60" s="11">
        <f t="shared" si="4"/>
        <v>15019.94</v>
      </c>
      <c r="N60" s="17"/>
    </row>
    <row r="61" spans="1:14" ht="13.5">
      <c r="A61" s="7">
        <v>46</v>
      </c>
      <c r="B61" s="5" t="s">
        <v>104</v>
      </c>
      <c r="C61" s="5" t="s">
        <v>110</v>
      </c>
      <c r="D61" s="91" t="s">
        <v>111</v>
      </c>
      <c r="E61" s="93"/>
      <c r="F61" s="94" t="s">
        <v>51</v>
      </c>
      <c r="G61" s="73">
        <v>31247.11</v>
      </c>
      <c r="H61" s="13"/>
      <c r="I61" s="20">
        <f t="shared" si="1"/>
        <v>0</v>
      </c>
      <c r="J61" s="6">
        <f t="shared" si="2"/>
        <v>31247.11</v>
      </c>
      <c r="K61" s="14"/>
      <c r="L61" s="21" t="e">
        <f t="shared" si="3"/>
        <v>#DIV/0!</v>
      </c>
      <c r="M61" s="11">
        <f t="shared" si="4"/>
        <v>0</v>
      </c>
      <c r="N61" s="17"/>
    </row>
    <row r="62" spans="1:14" ht="13.5">
      <c r="A62" s="7">
        <v>47</v>
      </c>
      <c r="B62" s="5" t="s">
        <v>104</v>
      </c>
      <c r="C62" s="5" t="s">
        <v>112</v>
      </c>
      <c r="D62" s="91" t="s">
        <v>111</v>
      </c>
      <c r="E62" s="93"/>
      <c r="F62" s="94" t="s">
        <v>51</v>
      </c>
      <c r="G62" s="73">
        <v>7055.63</v>
      </c>
      <c r="H62" s="13">
        <v>3364.68</v>
      </c>
      <c r="I62" s="20">
        <f t="shared" si="1"/>
        <v>0.47687874789352613</v>
      </c>
      <c r="J62" s="6">
        <f t="shared" si="2"/>
        <v>3690.9500000000003</v>
      </c>
      <c r="K62" s="14">
        <v>3364.68</v>
      </c>
      <c r="L62" s="21">
        <f t="shared" si="3"/>
        <v>1</v>
      </c>
      <c r="M62" s="11">
        <f t="shared" si="4"/>
        <v>0</v>
      </c>
      <c r="N62" s="17"/>
    </row>
    <row r="63" spans="1:14" ht="24">
      <c r="A63" s="7">
        <v>48</v>
      </c>
      <c r="B63" s="5" t="s">
        <v>104</v>
      </c>
      <c r="C63" s="5" t="s">
        <v>113</v>
      </c>
      <c r="D63" s="91" t="s">
        <v>114</v>
      </c>
      <c r="E63" s="93"/>
      <c r="F63" s="94" t="s">
        <v>51</v>
      </c>
      <c r="G63" s="73">
        <v>2852</v>
      </c>
      <c r="H63" s="13">
        <v>4605</v>
      </c>
      <c r="I63" s="20">
        <f t="shared" si="1"/>
        <v>1.6146563814866761</v>
      </c>
      <c r="J63" s="6">
        <f t="shared" si="2"/>
        <v>-1753</v>
      </c>
      <c r="K63" s="14">
        <v>4455.55</v>
      </c>
      <c r="L63" s="21">
        <f t="shared" si="3"/>
        <v>0.9675461454940283</v>
      </c>
      <c r="M63" s="11">
        <f t="shared" si="4"/>
        <v>149.44999999999982</v>
      </c>
      <c r="N63" s="17"/>
    </row>
    <row r="64" spans="1:14" ht="24">
      <c r="A64" s="7">
        <v>49</v>
      </c>
      <c r="B64" s="5" t="s">
        <v>104</v>
      </c>
      <c r="C64" s="5" t="s">
        <v>115</v>
      </c>
      <c r="D64" s="91" t="s">
        <v>114</v>
      </c>
      <c r="E64" s="93"/>
      <c r="F64" s="94" t="s">
        <v>51</v>
      </c>
      <c r="G64" s="73">
        <v>5710</v>
      </c>
      <c r="H64" s="13"/>
      <c r="I64" s="20">
        <f t="shared" si="1"/>
        <v>0</v>
      </c>
      <c r="J64" s="6">
        <f t="shared" si="2"/>
        <v>5710</v>
      </c>
      <c r="K64" s="14"/>
      <c r="L64" s="21" t="e">
        <f t="shared" si="3"/>
        <v>#DIV/0!</v>
      </c>
      <c r="M64" s="11">
        <f t="shared" si="4"/>
        <v>0</v>
      </c>
      <c r="N64" s="17"/>
    </row>
    <row r="65" spans="1:14" ht="24">
      <c r="A65" s="7">
        <v>50</v>
      </c>
      <c r="B65" s="5" t="s">
        <v>104</v>
      </c>
      <c r="C65" s="5" t="s">
        <v>116</v>
      </c>
      <c r="D65" s="91" t="s">
        <v>114</v>
      </c>
      <c r="E65" s="93"/>
      <c r="F65" s="94" t="s">
        <v>51</v>
      </c>
      <c r="G65" s="73">
        <v>1464</v>
      </c>
      <c r="H65" s="13">
        <v>2190</v>
      </c>
      <c r="I65" s="20">
        <f t="shared" si="1"/>
        <v>1.4959016393442623</v>
      </c>
      <c r="J65" s="6">
        <f t="shared" si="2"/>
        <v>-726</v>
      </c>
      <c r="K65" s="14">
        <v>2004</v>
      </c>
      <c r="L65" s="21">
        <f t="shared" si="3"/>
        <v>0.915068493150685</v>
      </c>
      <c r="M65" s="11">
        <f t="shared" si="4"/>
        <v>186</v>
      </c>
      <c r="N65" s="17"/>
    </row>
    <row r="66" spans="1:14" ht="24">
      <c r="A66" s="7">
        <v>51</v>
      </c>
      <c r="B66" s="5" t="s">
        <v>104</v>
      </c>
      <c r="C66" s="5" t="s">
        <v>117</v>
      </c>
      <c r="D66" s="91" t="s">
        <v>114</v>
      </c>
      <c r="E66" s="93"/>
      <c r="F66" s="94" t="s">
        <v>51</v>
      </c>
      <c r="G66" s="73">
        <v>2365</v>
      </c>
      <c r="H66" s="13"/>
      <c r="I66" s="20">
        <f t="shared" si="1"/>
        <v>0</v>
      </c>
      <c r="J66" s="6">
        <f t="shared" si="2"/>
        <v>2365</v>
      </c>
      <c r="K66" s="14"/>
      <c r="L66" s="21" t="e">
        <f t="shared" si="3"/>
        <v>#DIV/0!</v>
      </c>
      <c r="M66" s="11">
        <f t="shared" si="4"/>
        <v>0</v>
      </c>
      <c r="N66" s="17"/>
    </row>
    <row r="67" spans="1:14" ht="24">
      <c r="A67" s="7">
        <v>52</v>
      </c>
      <c r="B67" s="5" t="s">
        <v>104</v>
      </c>
      <c r="C67" s="5" t="s">
        <v>118</v>
      </c>
      <c r="D67" s="91" t="s">
        <v>114</v>
      </c>
      <c r="E67" s="93"/>
      <c r="F67" s="94" t="s">
        <v>51</v>
      </c>
      <c r="G67" s="73">
        <v>14874</v>
      </c>
      <c r="H67" s="13">
        <v>18000</v>
      </c>
      <c r="I67" s="20">
        <f t="shared" si="1"/>
        <v>1.210165389269867</v>
      </c>
      <c r="J67" s="6">
        <f t="shared" si="2"/>
        <v>-3126</v>
      </c>
      <c r="K67" s="14">
        <v>16500</v>
      </c>
      <c r="L67" s="21">
        <f t="shared" si="3"/>
        <v>0.9166666666666666</v>
      </c>
      <c r="M67" s="11">
        <f t="shared" si="4"/>
        <v>1500</v>
      </c>
      <c r="N67" s="17"/>
    </row>
    <row r="68" spans="1:14" ht="24">
      <c r="A68" s="7">
        <v>53</v>
      </c>
      <c r="B68" s="5" t="s">
        <v>104</v>
      </c>
      <c r="C68" s="5" t="s">
        <v>119</v>
      </c>
      <c r="D68" s="91" t="s">
        <v>114</v>
      </c>
      <c r="E68" s="93"/>
      <c r="F68" s="94" t="s">
        <v>51</v>
      </c>
      <c r="G68" s="73">
        <v>821</v>
      </c>
      <c r="H68" s="13"/>
      <c r="I68" s="20">
        <f t="shared" si="1"/>
        <v>0</v>
      </c>
      <c r="J68" s="6">
        <f t="shared" si="2"/>
        <v>821</v>
      </c>
      <c r="K68" s="14"/>
      <c r="L68" s="21" t="e">
        <f t="shared" si="3"/>
        <v>#DIV/0!</v>
      </c>
      <c r="M68" s="11">
        <f t="shared" si="4"/>
        <v>0</v>
      </c>
      <c r="N68" s="17"/>
    </row>
    <row r="69" spans="1:14" ht="24">
      <c r="A69" s="7">
        <v>54</v>
      </c>
      <c r="B69" s="5" t="s">
        <v>104</v>
      </c>
      <c r="C69" s="5" t="s">
        <v>120</v>
      </c>
      <c r="D69" s="91" t="s">
        <v>114</v>
      </c>
      <c r="E69" s="93"/>
      <c r="F69" s="94" t="s">
        <v>51</v>
      </c>
      <c r="G69" s="73">
        <v>350</v>
      </c>
      <c r="H69" s="13"/>
      <c r="I69" s="20">
        <f t="shared" si="1"/>
        <v>0</v>
      </c>
      <c r="J69" s="6">
        <f t="shared" si="2"/>
        <v>350</v>
      </c>
      <c r="K69" s="14"/>
      <c r="L69" s="21" t="e">
        <f t="shared" si="3"/>
        <v>#DIV/0!</v>
      </c>
      <c r="M69" s="11">
        <f t="shared" si="4"/>
        <v>0</v>
      </c>
      <c r="N69" s="18"/>
    </row>
    <row r="70" spans="1:14" ht="24">
      <c r="A70" s="7">
        <v>55</v>
      </c>
      <c r="B70" s="5" t="s">
        <v>104</v>
      </c>
      <c r="C70" s="5" t="s">
        <v>121</v>
      </c>
      <c r="D70" s="91" t="s">
        <v>114</v>
      </c>
      <c r="E70" s="93"/>
      <c r="F70" s="94" t="s">
        <v>51</v>
      </c>
      <c r="G70" s="73">
        <v>7155</v>
      </c>
      <c r="H70" s="13"/>
      <c r="I70" s="20">
        <f t="shared" si="1"/>
        <v>0</v>
      </c>
      <c r="J70" s="6">
        <f t="shared" si="2"/>
        <v>7155</v>
      </c>
      <c r="K70" s="14"/>
      <c r="L70" s="21" t="e">
        <f t="shared" si="3"/>
        <v>#DIV/0!</v>
      </c>
      <c r="M70" s="11">
        <f t="shared" si="4"/>
        <v>0</v>
      </c>
      <c r="N70" s="18"/>
    </row>
    <row r="71" spans="1:14" ht="24">
      <c r="A71" s="7">
        <v>56</v>
      </c>
      <c r="B71" s="5" t="s">
        <v>104</v>
      </c>
      <c r="C71" s="5" t="s">
        <v>122</v>
      </c>
      <c r="D71" s="91" t="s">
        <v>114</v>
      </c>
      <c r="E71" s="93"/>
      <c r="F71" s="94" t="s">
        <v>51</v>
      </c>
      <c r="G71" s="73">
        <v>3094</v>
      </c>
      <c r="H71" s="13">
        <v>13970</v>
      </c>
      <c r="I71" s="20">
        <f t="shared" si="1"/>
        <v>4.51519069166128</v>
      </c>
      <c r="J71" s="6">
        <f t="shared" si="2"/>
        <v>-10876</v>
      </c>
      <c r="K71" s="14">
        <v>14349</v>
      </c>
      <c r="L71" s="21">
        <f t="shared" si="3"/>
        <v>1.0271295633500357</v>
      </c>
      <c r="M71" s="11">
        <f t="shared" si="4"/>
        <v>-379</v>
      </c>
      <c r="N71" s="18"/>
    </row>
    <row r="72" spans="1:14" ht="13.5">
      <c r="A72" s="7">
        <v>57</v>
      </c>
      <c r="B72" s="5" t="s">
        <v>104</v>
      </c>
      <c r="C72" s="5" t="s">
        <v>123</v>
      </c>
      <c r="D72" s="91" t="s">
        <v>124</v>
      </c>
      <c r="E72" s="93"/>
      <c r="F72" s="94" t="s">
        <v>51</v>
      </c>
      <c r="G72" s="73">
        <v>2000</v>
      </c>
      <c r="H72" s="13">
        <v>1200</v>
      </c>
      <c r="I72" s="20">
        <f t="shared" si="1"/>
        <v>0.6</v>
      </c>
      <c r="J72" s="6">
        <f t="shared" si="2"/>
        <v>800</v>
      </c>
      <c r="K72" s="14">
        <v>1200</v>
      </c>
      <c r="L72" s="21">
        <f t="shared" si="3"/>
        <v>1</v>
      </c>
      <c r="M72" s="11">
        <f t="shared" si="4"/>
        <v>0</v>
      </c>
      <c r="N72" s="18"/>
    </row>
    <row r="73" spans="1:14" ht="13.5">
      <c r="A73" s="7">
        <v>58</v>
      </c>
      <c r="B73" s="5" t="s">
        <v>104</v>
      </c>
      <c r="C73" s="5" t="s">
        <v>125</v>
      </c>
      <c r="D73" s="91" t="s">
        <v>124</v>
      </c>
      <c r="E73" s="93"/>
      <c r="F73" s="94" t="s">
        <v>51</v>
      </c>
      <c r="G73" s="73">
        <v>1400</v>
      </c>
      <c r="H73" s="13"/>
      <c r="I73" s="20">
        <f t="shared" si="1"/>
        <v>0</v>
      </c>
      <c r="J73" s="6">
        <f t="shared" si="2"/>
        <v>1400</v>
      </c>
      <c r="K73" s="14"/>
      <c r="L73" s="21" t="e">
        <f t="shared" si="3"/>
        <v>#DIV/0!</v>
      </c>
      <c r="M73" s="11">
        <f t="shared" si="4"/>
        <v>0</v>
      </c>
      <c r="N73" s="18"/>
    </row>
    <row r="74" spans="1:14" ht="13.5">
      <c r="A74" s="7">
        <v>59</v>
      </c>
      <c r="B74" s="5" t="s">
        <v>104</v>
      </c>
      <c r="C74" s="5" t="s">
        <v>126</v>
      </c>
      <c r="D74" s="91" t="s">
        <v>124</v>
      </c>
      <c r="E74" s="93"/>
      <c r="F74" s="94" t="s">
        <v>51</v>
      </c>
      <c r="G74" s="73">
        <v>2954</v>
      </c>
      <c r="H74" s="13"/>
      <c r="I74" s="20">
        <f t="shared" si="1"/>
        <v>0</v>
      </c>
      <c r="J74" s="6">
        <f t="shared" si="2"/>
        <v>2954</v>
      </c>
      <c r="K74" s="14"/>
      <c r="L74" s="21" t="e">
        <f t="shared" si="3"/>
        <v>#DIV/0!</v>
      </c>
      <c r="M74" s="11">
        <f t="shared" si="4"/>
        <v>0</v>
      </c>
      <c r="N74" s="18"/>
    </row>
    <row r="75" spans="1:14" ht="13.5">
      <c r="A75" s="7">
        <v>60</v>
      </c>
      <c r="B75" s="5" t="s">
        <v>104</v>
      </c>
      <c r="C75" s="5" t="s">
        <v>127</v>
      </c>
      <c r="D75" s="91" t="s">
        <v>124</v>
      </c>
      <c r="E75" s="93"/>
      <c r="F75" s="94" t="s">
        <v>51</v>
      </c>
      <c r="G75" s="73">
        <v>5000</v>
      </c>
      <c r="H75" s="13"/>
      <c r="I75" s="20">
        <f t="shared" si="1"/>
        <v>0</v>
      </c>
      <c r="J75" s="6">
        <f t="shared" si="2"/>
        <v>5000</v>
      </c>
      <c r="K75" s="14"/>
      <c r="L75" s="21" t="e">
        <f t="shared" si="3"/>
        <v>#DIV/0!</v>
      </c>
      <c r="M75" s="11">
        <f t="shared" si="4"/>
        <v>0</v>
      </c>
      <c r="N75" s="18"/>
    </row>
    <row r="76" spans="1:14" ht="13.5">
      <c r="A76" s="7">
        <v>61</v>
      </c>
      <c r="B76" s="5" t="s">
        <v>104</v>
      </c>
      <c r="C76" s="5" t="s">
        <v>128</v>
      </c>
      <c r="D76" s="91" t="s">
        <v>124</v>
      </c>
      <c r="E76" s="93"/>
      <c r="F76" s="94" t="s">
        <v>51</v>
      </c>
      <c r="G76" s="73">
        <v>800</v>
      </c>
      <c r="H76" s="13"/>
      <c r="I76" s="20">
        <f t="shared" si="1"/>
        <v>0</v>
      </c>
      <c r="J76" s="6">
        <f t="shared" si="2"/>
        <v>800</v>
      </c>
      <c r="K76" s="14"/>
      <c r="L76" s="21" t="e">
        <f t="shared" si="3"/>
        <v>#DIV/0!</v>
      </c>
      <c r="M76" s="11">
        <f t="shared" si="4"/>
        <v>0</v>
      </c>
      <c r="N76" s="18"/>
    </row>
    <row r="77" spans="1:14" ht="13.5">
      <c r="A77" s="7">
        <v>62</v>
      </c>
      <c r="B77" s="5" t="s">
        <v>104</v>
      </c>
      <c r="C77" s="5" t="s">
        <v>129</v>
      </c>
      <c r="D77" s="91" t="s">
        <v>124</v>
      </c>
      <c r="E77" s="93"/>
      <c r="F77" s="94" t="s">
        <v>51</v>
      </c>
      <c r="G77" s="73">
        <v>3000</v>
      </c>
      <c r="H77" s="13"/>
      <c r="I77" s="20">
        <f t="shared" si="1"/>
        <v>0</v>
      </c>
      <c r="J77" s="6">
        <f t="shared" si="2"/>
        <v>3000</v>
      </c>
      <c r="K77" s="14"/>
      <c r="L77" s="21" t="e">
        <f t="shared" si="3"/>
        <v>#DIV/0!</v>
      </c>
      <c r="M77" s="11">
        <f t="shared" si="4"/>
        <v>0</v>
      </c>
      <c r="N77" s="18"/>
    </row>
    <row r="78" spans="1:14" ht="13.5">
      <c r="A78" s="7">
        <v>63</v>
      </c>
      <c r="B78" s="5" t="s">
        <v>104</v>
      </c>
      <c r="C78" s="5" t="s">
        <v>130</v>
      </c>
      <c r="D78" s="91" t="s">
        <v>124</v>
      </c>
      <c r="E78" s="93"/>
      <c r="F78" s="94" t="s">
        <v>51</v>
      </c>
      <c r="G78" s="73">
        <v>1980</v>
      </c>
      <c r="H78" s="13"/>
      <c r="I78" s="20">
        <f t="shared" si="1"/>
        <v>0</v>
      </c>
      <c r="J78" s="6">
        <f t="shared" si="2"/>
        <v>1980</v>
      </c>
      <c r="K78" s="14"/>
      <c r="L78" s="21" t="e">
        <f t="shared" si="3"/>
        <v>#DIV/0!</v>
      </c>
      <c r="M78" s="11">
        <f t="shared" si="4"/>
        <v>0</v>
      </c>
      <c r="N78" s="18"/>
    </row>
    <row r="79" spans="1:14" ht="13.5">
      <c r="A79" s="7">
        <v>64</v>
      </c>
      <c r="B79" s="5" t="s">
        <v>104</v>
      </c>
      <c r="C79" s="5" t="s">
        <v>116</v>
      </c>
      <c r="D79" s="91" t="s">
        <v>131</v>
      </c>
      <c r="E79" s="93"/>
      <c r="F79" s="94" t="s">
        <v>51</v>
      </c>
      <c r="G79" s="73">
        <v>1487.28</v>
      </c>
      <c r="H79" s="13"/>
      <c r="I79" s="20">
        <f t="shared" si="1"/>
        <v>0</v>
      </c>
      <c r="J79" s="6">
        <f t="shared" si="2"/>
        <v>1487.28</v>
      </c>
      <c r="K79" s="14"/>
      <c r="L79" s="21" t="e">
        <f t="shared" si="3"/>
        <v>#DIV/0!</v>
      </c>
      <c r="M79" s="11">
        <f t="shared" si="4"/>
        <v>0</v>
      </c>
      <c r="N79" s="18"/>
    </row>
    <row r="80" spans="1:14" ht="13.5">
      <c r="A80" s="7">
        <v>65</v>
      </c>
      <c r="B80" s="5" t="s">
        <v>104</v>
      </c>
      <c r="C80" s="5" t="s">
        <v>113</v>
      </c>
      <c r="D80" s="91" t="s">
        <v>131</v>
      </c>
      <c r="E80" s="93"/>
      <c r="F80" s="94" t="s">
        <v>51</v>
      </c>
      <c r="G80" s="73">
        <v>1000</v>
      </c>
      <c r="H80" s="13">
        <v>457.3</v>
      </c>
      <c r="I80" s="20">
        <f t="shared" si="1"/>
        <v>0.4573</v>
      </c>
      <c r="J80" s="6">
        <f t="shared" si="2"/>
        <v>542.7</v>
      </c>
      <c r="K80" s="14"/>
      <c r="L80" s="21">
        <f t="shared" si="3"/>
        <v>0</v>
      </c>
      <c r="M80" s="11">
        <f t="shared" si="4"/>
        <v>457.3</v>
      </c>
      <c r="N80" s="18"/>
    </row>
    <row r="81" spans="1:14" ht="13.5">
      <c r="A81" s="7">
        <v>66</v>
      </c>
      <c r="B81" s="5" t="s">
        <v>104</v>
      </c>
      <c r="C81" s="5" t="s">
        <v>132</v>
      </c>
      <c r="D81" s="91" t="s">
        <v>131</v>
      </c>
      <c r="E81" s="93"/>
      <c r="F81" s="94" t="s">
        <v>51</v>
      </c>
      <c r="G81" s="73">
        <v>100</v>
      </c>
      <c r="H81" s="13"/>
      <c r="I81" s="20">
        <f t="shared" si="1"/>
        <v>0</v>
      </c>
      <c r="J81" s="6">
        <f t="shared" si="2"/>
        <v>100</v>
      </c>
      <c r="K81" s="14"/>
      <c r="L81" s="21" t="e">
        <f t="shared" si="3"/>
        <v>#DIV/0!</v>
      </c>
      <c r="M81" s="11">
        <f t="shared" si="4"/>
        <v>0</v>
      </c>
      <c r="N81" s="18"/>
    </row>
    <row r="82" spans="1:14" ht="13.5">
      <c r="A82" s="7">
        <v>67</v>
      </c>
      <c r="B82" s="5" t="s">
        <v>104</v>
      </c>
      <c r="C82" s="5" t="s">
        <v>133</v>
      </c>
      <c r="D82" s="91" t="s">
        <v>131</v>
      </c>
      <c r="E82" s="93"/>
      <c r="F82" s="94" t="s">
        <v>51</v>
      </c>
      <c r="G82" s="73">
        <v>5177.8</v>
      </c>
      <c r="H82" s="13">
        <v>4495.48</v>
      </c>
      <c r="I82" s="20">
        <f aca="true" t="shared" si="5" ref="I82:I145">H82/G82</f>
        <v>0.8682220247981767</v>
      </c>
      <c r="J82" s="6">
        <f aca="true" t="shared" si="6" ref="J82:J145">G82-H82</f>
        <v>682.3200000000006</v>
      </c>
      <c r="K82" s="14">
        <v>4137.48</v>
      </c>
      <c r="L82" s="21">
        <f aca="true" t="shared" si="7" ref="L82:L145">K82/H82</f>
        <v>0.9203644549636524</v>
      </c>
      <c r="M82" s="11">
        <f aca="true" t="shared" si="8" ref="M82:M145">H82-K82</f>
        <v>358</v>
      </c>
      <c r="N82" s="18"/>
    </row>
    <row r="83" spans="1:14" ht="13.5">
      <c r="A83" s="7">
        <v>68</v>
      </c>
      <c r="B83" s="5" t="s">
        <v>104</v>
      </c>
      <c r="C83" s="5" t="s">
        <v>134</v>
      </c>
      <c r="D83" s="91" t="s">
        <v>131</v>
      </c>
      <c r="E83" s="93"/>
      <c r="F83" s="94" t="s">
        <v>51</v>
      </c>
      <c r="G83" s="73">
        <v>580</v>
      </c>
      <c r="H83" s="13">
        <v>5248</v>
      </c>
      <c r="I83" s="20">
        <f t="shared" si="5"/>
        <v>9.048275862068966</v>
      </c>
      <c r="J83" s="6">
        <f t="shared" si="6"/>
        <v>-4668</v>
      </c>
      <c r="K83" s="14"/>
      <c r="L83" s="21">
        <f t="shared" si="7"/>
        <v>0</v>
      </c>
      <c r="M83" s="11">
        <f t="shared" si="8"/>
        <v>5248</v>
      </c>
      <c r="N83" s="18"/>
    </row>
    <row r="84" spans="1:14" ht="13.5">
      <c r="A84" s="7">
        <v>69</v>
      </c>
      <c r="B84" s="5" t="s">
        <v>104</v>
      </c>
      <c r="C84" s="5" t="s">
        <v>135</v>
      </c>
      <c r="D84" s="91" t="s">
        <v>131</v>
      </c>
      <c r="E84" s="93"/>
      <c r="F84" s="94" t="s">
        <v>51</v>
      </c>
      <c r="G84" s="73">
        <v>1400</v>
      </c>
      <c r="H84" s="13">
        <v>827</v>
      </c>
      <c r="I84" s="20">
        <f t="shared" si="5"/>
        <v>0.5907142857142857</v>
      </c>
      <c r="J84" s="6">
        <f t="shared" si="6"/>
        <v>573</v>
      </c>
      <c r="K84" s="14">
        <v>827</v>
      </c>
      <c r="L84" s="21">
        <f t="shared" si="7"/>
        <v>1</v>
      </c>
      <c r="M84" s="11">
        <f t="shared" si="8"/>
        <v>0</v>
      </c>
      <c r="N84" s="18"/>
    </row>
    <row r="85" spans="1:14" ht="13.5">
      <c r="A85" s="7">
        <v>70</v>
      </c>
      <c r="B85" s="5" t="s">
        <v>104</v>
      </c>
      <c r="C85" s="5" t="s">
        <v>136</v>
      </c>
      <c r="D85" s="91" t="s">
        <v>131</v>
      </c>
      <c r="E85" s="93"/>
      <c r="F85" s="94" t="s">
        <v>51</v>
      </c>
      <c r="G85" s="73">
        <v>67.76</v>
      </c>
      <c r="H85" s="13"/>
      <c r="I85" s="20">
        <f t="shared" si="5"/>
        <v>0</v>
      </c>
      <c r="J85" s="6">
        <f t="shared" si="6"/>
        <v>67.76</v>
      </c>
      <c r="K85" s="14"/>
      <c r="L85" s="21" t="e">
        <f t="shared" si="7"/>
        <v>#DIV/0!</v>
      </c>
      <c r="M85" s="11">
        <f t="shared" si="8"/>
        <v>0</v>
      </c>
      <c r="N85" s="18"/>
    </row>
    <row r="86" spans="1:14" ht="13.5">
      <c r="A86" s="7">
        <v>71</v>
      </c>
      <c r="B86" s="5" t="s">
        <v>104</v>
      </c>
      <c r="C86" s="5" t="s">
        <v>130</v>
      </c>
      <c r="D86" s="91" t="s">
        <v>131</v>
      </c>
      <c r="E86" s="93"/>
      <c r="F86" s="94" t="s">
        <v>51</v>
      </c>
      <c r="G86" s="73">
        <v>22400</v>
      </c>
      <c r="H86" s="13"/>
      <c r="I86" s="20">
        <f t="shared" si="5"/>
        <v>0</v>
      </c>
      <c r="J86" s="6">
        <f t="shared" si="6"/>
        <v>22400</v>
      </c>
      <c r="K86" s="14"/>
      <c r="L86" s="21" t="e">
        <f t="shared" si="7"/>
        <v>#DIV/0!</v>
      </c>
      <c r="M86" s="11">
        <f t="shared" si="8"/>
        <v>0</v>
      </c>
      <c r="N86" s="18"/>
    </row>
    <row r="87" spans="1:14" ht="24">
      <c r="A87" s="7">
        <v>72</v>
      </c>
      <c r="B87" s="5" t="s">
        <v>104</v>
      </c>
      <c r="C87" s="5" t="s">
        <v>137</v>
      </c>
      <c r="D87" s="91" t="s">
        <v>138</v>
      </c>
      <c r="E87" s="93"/>
      <c r="F87" s="94" t="s">
        <v>51</v>
      </c>
      <c r="G87" s="73">
        <v>1802.19</v>
      </c>
      <c r="H87" s="13"/>
      <c r="I87" s="20">
        <f t="shared" si="5"/>
        <v>0</v>
      </c>
      <c r="J87" s="6">
        <f t="shared" si="6"/>
        <v>1802.19</v>
      </c>
      <c r="K87" s="14"/>
      <c r="L87" s="21" t="e">
        <f t="shared" si="7"/>
        <v>#DIV/0!</v>
      </c>
      <c r="M87" s="11">
        <f t="shared" si="8"/>
        <v>0</v>
      </c>
      <c r="N87" s="18"/>
    </row>
    <row r="88" spans="1:14" ht="24">
      <c r="A88" s="7">
        <v>73</v>
      </c>
      <c r="B88" s="5" t="s">
        <v>104</v>
      </c>
      <c r="C88" s="5" t="s">
        <v>116</v>
      </c>
      <c r="D88" s="91" t="s">
        <v>138</v>
      </c>
      <c r="E88" s="93"/>
      <c r="F88" s="94" t="s">
        <v>51</v>
      </c>
      <c r="G88" s="73">
        <v>2982.95</v>
      </c>
      <c r="H88" s="13">
        <v>4462.2</v>
      </c>
      <c r="I88" s="20">
        <f t="shared" si="5"/>
        <v>1.495901708040698</v>
      </c>
      <c r="J88" s="6">
        <f t="shared" si="6"/>
        <v>-1479.25</v>
      </c>
      <c r="K88" s="14">
        <v>3716.46</v>
      </c>
      <c r="L88" s="21">
        <f t="shared" si="7"/>
        <v>0.8328761597418314</v>
      </c>
      <c r="M88" s="11">
        <f t="shared" si="8"/>
        <v>745.7399999999998</v>
      </c>
      <c r="N88" s="18"/>
    </row>
    <row r="89" spans="1:14" ht="24">
      <c r="A89" s="7">
        <v>74</v>
      </c>
      <c r="B89" s="5" t="s">
        <v>104</v>
      </c>
      <c r="C89" s="5" t="s">
        <v>139</v>
      </c>
      <c r="D89" s="91" t="s">
        <v>138</v>
      </c>
      <c r="E89" s="93"/>
      <c r="F89" s="94" t="s">
        <v>51</v>
      </c>
      <c r="G89" s="73">
        <v>1024.35</v>
      </c>
      <c r="H89" s="13">
        <v>2100</v>
      </c>
      <c r="I89" s="20">
        <f t="shared" si="5"/>
        <v>2.0500805388783134</v>
      </c>
      <c r="J89" s="6">
        <f t="shared" si="6"/>
        <v>-1075.65</v>
      </c>
      <c r="K89" s="14">
        <v>2100</v>
      </c>
      <c r="L89" s="21">
        <f t="shared" si="7"/>
        <v>1</v>
      </c>
      <c r="M89" s="11">
        <f t="shared" si="8"/>
        <v>0</v>
      </c>
      <c r="N89" s="18"/>
    </row>
    <row r="90" spans="1:14" ht="24">
      <c r="A90" s="7">
        <v>75</v>
      </c>
      <c r="B90" s="5" t="s">
        <v>104</v>
      </c>
      <c r="C90" s="5" t="s">
        <v>140</v>
      </c>
      <c r="D90" s="91" t="s">
        <v>138</v>
      </c>
      <c r="E90" s="93"/>
      <c r="F90" s="94" t="s">
        <v>51</v>
      </c>
      <c r="G90" s="73">
        <v>78.19</v>
      </c>
      <c r="H90" s="13">
        <v>1859</v>
      </c>
      <c r="I90" s="20">
        <f t="shared" si="5"/>
        <v>23.77541885151554</v>
      </c>
      <c r="J90" s="6">
        <f t="shared" si="6"/>
        <v>-1780.81</v>
      </c>
      <c r="K90" s="14"/>
      <c r="L90" s="21">
        <f t="shared" si="7"/>
        <v>0</v>
      </c>
      <c r="M90" s="11">
        <f t="shared" si="8"/>
        <v>1859</v>
      </c>
      <c r="N90" s="18"/>
    </row>
    <row r="91" spans="1:14" ht="24">
      <c r="A91" s="7">
        <v>76</v>
      </c>
      <c r="B91" s="5" t="s">
        <v>104</v>
      </c>
      <c r="C91" s="5" t="s">
        <v>141</v>
      </c>
      <c r="D91" s="91" t="s">
        <v>142</v>
      </c>
      <c r="E91" s="93"/>
      <c r="F91" s="94" t="s">
        <v>51</v>
      </c>
      <c r="G91" s="73">
        <v>2235.87</v>
      </c>
      <c r="H91" s="13"/>
      <c r="I91" s="20">
        <f t="shared" si="5"/>
        <v>0</v>
      </c>
      <c r="J91" s="6">
        <f t="shared" si="6"/>
        <v>2235.87</v>
      </c>
      <c r="K91" s="14"/>
      <c r="L91" s="21" t="e">
        <f t="shared" si="7"/>
        <v>#DIV/0!</v>
      </c>
      <c r="M91" s="11">
        <f t="shared" si="8"/>
        <v>0</v>
      </c>
      <c r="N91" s="18"/>
    </row>
    <row r="92" spans="1:14" ht="24">
      <c r="A92" s="7">
        <v>77</v>
      </c>
      <c r="B92" s="5" t="s">
        <v>104</v>
      </c>
      <c r="C92" s="5" t="s">
        <v>116</v>
      </c>
      <c r="D92" s="91" t="s">
        <v>142</v>
      </c>
      <c r="E92" s="93"/>
      <c r="F92" s="94" t="s">
        <v>51</v>
      </c>
      <c r="G92" s="73">
        <v>0</v>
      </c>
      <c r="H92" s="13"/>
      <c r="I92" s="20" t="e">
        <f t="shared" si="5"/>
        <v>#DIV/0!</v>
      </c>
      <c r="J92" s="6">
        <f t="shared" si="6"/>
        <v>0</v>
      </c>
      <c r="K92" s="14"/>
      <c r="L92" s="21" t="e">
        <f t="shared" si="7"/>
        <v>#DIV/0!</v>
      </c>
      <c r="M92" s="11">
        <f t="shared" si="8"/>
        <v>0</v>
      </c>
      <c r="N92" s="18"/>
    </row>
    <row r="93" spans="1:14" ht="24">
      <c r="A93" s="7">
        <v>78</v>
      </c>
      <c r="B93" s="5" t="s">
        <v>104</v>
      </c>
      <c r="C93" s="5" t="s">
        <v>143</v>
      </c>
      <c r="D93" s="91" t="s">
        <v>142</v>
      </c>
      <c r="E93" s="93"/>
      <c r="F93" s="94" t="s">
        <v>51</v>
      </c>
      <c r="G93" s="73">
        <v>4245.87</v>
      </c>
      <c r="H93" s="13">
        <v>3000</v>
      </c>
      <c r="I93" s="20">
        <f t="shared" si="5"/>
        <v>0.7065689717301754</v>
      </c>
      <c r="J93" s="6">
        <f t="shared" si="6"/>
        <v>1245.87</v>
      </c>
      <c r="K93" s="14">
        <v>3000</v>
      </c>
      <c r="L93" s="21">
        <f t="shared" si="7"/>
        <v>1</v>
      </c>
      <c r="M93" s="11">
        <f t="shared" si="8"/>
        <v>0</v>
      </c>
      <c r="N93" s="18"/>
    </row>
    <row r="94" spans="1:14" ht="24">
      <c r="A94" s="7">
        <v>79</v>
      </c>
      <c r="B94" s="5" t="s">
        <v>104</v>
      </c>
      <c r="C94" s="5" t="s">
        <v>144</v>
      </c>
      <c r="D94" s="91" t="s">
        <v>142</v>
      </c>
      <c r="E94" s="93"/>
      <c r="F94" s="94" t="s">
        <v>51</v>
      </c>
      <c r="G94" s="73">
        <v>3745.87</v>
      </c>
      <c r="H94" s="13"/>
      <c r="I94" s="20">
        <f t="shared" si="5"/>
        <v>0</v>
      </c>
      <c r="J94" s="6">
        <f t="shared" si="6"/>
        <v>3745.87</v>
      </c>
      <c r="K94" s="14"/>
      <c r="L94" s="21" t="e">
        <f t="shared" si="7"/>
        <v>#DIV/0!</v>
      </c>
      <c r="M94" s="11">
        <f t="shared" si="8"/>
        <v>0</v>
      </c>
      <c r="N94" s="18"/>
    </row>
    <row r="95" spans="1:14" ht="24">
      <c r="A95" s="7">
        <v>80</v>
      </c>
      <c r="B95" s="5" t="s">
        <v>104</v>
      </c>
      <c r="C95" s="5" t="s">
        <v>145</v>
      </c>
      <c r="D95" s="91" t="s">
        <v>142</v>
      </c>
      <c r="E95" s="93"/>
      <c r="F95" s="94" t="s">
        <v>51</v>
      </c>
      <c r="G95" s="73">
        <v>15165.47</v>
      </c>
      <c r="H95" s="13"/>
      <c r="I95" s="20">
        <f t="shared" si="5"/>
        <v>0</v>
      </c>
      <c r="J95" s="6">
        <f t="shared" si="6"/>
        <v>15165.47</v>
      </c>
      <c r="K95" s="14"/>
      <c r="L95" s="21" t="e">
        <f t="shared" si="7"/>
        <v>#DIV/0!</v>
      </c>
      <c r="M95" s="11">
        <f t="shared" si="8"/>
        <v>0</v>
      </c>
      <c r="N95" s="18"/>
    </row>
    <row r="96" spans="1:14" ht="24">
      <c r="A96" s="7">
        <v>81</v>
      </c>
      <c r="B96" s="5" t="s">
        <v>104</v>
      </c>
      <c r="C96" s="5" t="s">
        <v>146</v>
      </c>
      <c r="D96" s="91" t="s">
        <v>142</v>
      </c>
      <c r="E96" s="93"/>
      <c r="F96" s="94" t="s">
        <v>51</v>
      </c>
      <c r="G96" s="73">
        <v>11991.21</v>
      </c>
      <c r="H96" s="13"/>
      <c r="I96" s="20">
        <f t="shared" si="5"/>
        <v>0</v>
      </c>
      <c r="J96" s="6">
        <f t="shared" si="6"/>
        <v>11991.21</v>
      </c>
      <c r="K96" s="14"/>
      <c r="L96" s="21" t="e">
        <f t="shared" si="7"/>
        <v>#DIV/0!</v>
      </c>
      <c r="M96" s="11">
        <f t="shared" si="8"/>
        <v>0</v>
      </c>
      <c r="N96" s="18"/>
    </row>
    <row r="97" spans="1:14" ht="24">
      <c r="A97" s="7">
        <v>82</v>
      </c>
      <c r="B97" s="5" t="s">
        <v>104</v>
      </c>
      <c r="C97" s="5" t="s">
        <v>147</v>
      </c>
      <c r="D97" s="91" t="s">
        <v>142</v>
      </c>
      <c r="E97" s="93"/>
      <c r="F97" s="94" t="s">
        <v>51</v>
      </c>
      <c r="G97" s="73">
        <v>3495.87</v>
      </c>
      <c r="H97" s="13"/>
      <c r="I97" s="20">
        <f t="shared" si="5"/>
        <v>0</v>
      </c>
      <c r="J97" s="6">
        <f t="shared" si="6"/>
        <v>3495.87</v>
      </c>
      <c r="K97" s="14"/>
      <c r="L97" s="21" t="e">
        <f t="shared" si="7"/>
        <v>#DIV/0!</v>
      </c>
      <c r="M97" s="11">
        <f t="shared" si="8"/>
        <v>0</v>
      </c>
      <c r="N97" s="18"/>
    </row>
    <row r="98" spans="1:14" ht="13.5">
      <c r="A98" s="7">
        <v>83</v>
      </c>
      <c r="B98" s="5" t="s">
        <v>104</v>
      </c>
      <c r="C98" s="5" t="s">
        <v>116</v>
      </c>
      <c r="D98" s="91" t="s">
        <v>148</v>
      </c>
      <c r="E98" s="93"/>
      <c r="F98" s="94" t="s">
        <v>51</v>
      </c>
      <c r="G98" s="73">
        <v>4538</v>
      </c>
      <c r="H98" s="13"/>
      <c r="I98" s="20">
        <f t="shared" si="5"/>
        <v>0</v>
      </c>
      <c r="J98" s="6">
        <f t="shared" si="6"/>
        <v>4538</v>
      </c>
      <c r="K98" s="14"/>
      <c r="L98" s="21" t="e">
        <f t="shared" si="7"/>
        <v>#DIV/0!</v>
      </c>
      <c r="M98" s="11">
        <f t="shared" si="8"/>
        <v>0</v>
      </c>
      <c r="N98" s="18"/>
    </row>
    <row r="99" spans="1:14" ht="13.5">
      <c r="A99" s="7">
        <v>84</v>
      </c>
      <c r="B99" s="5" t="s">
        <v>104</v>
      </c>
      <c r="C99" s="5" t="s">
        <v>149</v>
      </c>
      <c r="D99" s="91" t="s">
        <v>148</v>
      </c>
      <c r="E99" s="93"/>
      <c r="F99" s="94" t="s">
        <v>51</v>
      </c>
      <c r="G99" s="73">
        <v>300</v>
      </c>
      <c r="H99" s="13"/>
      <c r="I99" s="20">
        <f t="shared" si="5"/>
        <v>0</v>
      </c>
      <c r="J99" s="6">
        <f t="shared" si="6"/>
        <v>300</v>
      </c>
      <c r="K99" s="14"/>
      <c r="L99" s="21" t="e">
        <f t="shared" si="7"/>
        <v>#DIV/0!</v>
      </c>
      <c r="M99" s="11">
        <f t="shared" si="8"/>
        <v>0</v>
      </c>
      <c r="N99" s="18"/>
    </row>
    <row r="100" spans="1:14" ht="13.5">
      <c r="A100" s="7">
        <v>85</v>
      </c>
      <c r="B100" s="5" t="s">
        <v>104</v>
      </c>
      <c r="C100" s="5" t="s">
        <v>113</v>
      </c>
      <c r="D100" s="91" t="s">
        <v>148</v>
      </c>
      <c r="E100" s="93"/>
      <c r="F100" s="94" t="s">
        <v>51</v>
      </c>
      <c r="G100" s="73">
        <v>3701</v>
      </c>
      <c r="H100" s="13"/>
      <c r="I100" s="20">
        <f t="shared" si="5"/>
        <v>0</v>
      </c>
      <c r="J100" s="6">
        <f t="shared" si="6"/>
        <v>3701</v>
      </c>
      <c r="K100" s="14"/>
      <c r="L100" s="21" t="e">
        <f t="shared" si="7"/>
        <v>#DIV/0!</v>
      </c>
      <c r="M100" s="11">
        <f t="shared" si="8"/>
        <v>0</v>
      </c>
      <c r="N100" s="18"/>
    </row>
    <row r="101" spans="1:14" ht="13.5">
      <c r="A101" s="7">
        <v>86</v>
      </c>
      <c r="B101" s="5" t="s">
        <v>104</v>
      </c>
      <c r="C101" s="5" t="s">
        <v>150</v>
      </c>
      <c r="D101" s="91" t="s">
        <v>148</v>
      </c>
      <c r="E101" s="93"/>
      <c r="F101" s="94" t="s">
        <v>51</v>
      </c>
      <c r="G101" s="73">
        <v>9705.19</v>
      </c>
      <c r="H101" s="13"/>
      <c r="I101" s="20">
        <f t="shared" si="5"/>
        <v>0</v>
      </c>
      <c r="J101" s="6">
        <f t="shared" si="6"/>
        <v>9705.19</v>
      </c>
      <c r="K101" s="14"/>
      <c r="L101" s="21" t="e">
        <f t="shared" si="7"/>
        <v>#DIV/0!</v>
      </c>
      <c r="M101" s="11">
        <f t="shared" si="8"/>
        <v>0</v>
      </c>
      <c r="N101" s="18"/>
    </row>
    <row r="102" spans="1:14" ht="13.5">
      <c r="A102" s="7">
        <v>87</v>
      </c>
      <c r="B102" s="5" t="s">
        <v>104</v>
      </c>
      <c r="C102" s="5" t="s">
        <v>151</v>
      </c>
      <c r="D102" s="91" t="s">
        <v>148</v>
      </c>
      <c r="E102" s="93"/>
      <c r="F102" s="94" t="s">
        <v>51</v>
      </c>
      <c r="G102" s="73">
        <v>3417</v>
      </c>
      <c r="H102" s="13"/>
      <c r="I102" s="20">
        <f t="shared" si="5"/>
        <v>0</v>
      </c>
      <c r="J102" s="6">
        <f t="shared" si="6"/>
        <v>3417</v>
      </c>
      <c r="K102" s="14"/>
      <c r="L102" s="21" t="e">
        <f t="shared" si="7"/>
        <v>#DIV/0!</v>
      </c>
      <c r="M102" s="11">
        <f t="shared" si="8"/>
        <v>0</v>
      </c>
      <c r="N102" s="18"/>
    </row>
    <row r="103" spans="1:14" ht="13.5">
      <c r="A103" s="7">
        <v>88</v>
      </c>
      <c r="B103" s="5" t="s">
        <v>104</v>
      </c>
      <c r="C103" s="5" t="s">
        <v>152</v>
      </c>
      <c r="D103" s="91" t="s">
        <v>148</v>
      </c>
      <c r="E103" s="93"/>
      <c r="F103" s="94" t="s">
        <v>51</v>
      </c>
      <c r="G103" s="73">
        <v>2800</v>
      </c>
      <c r="H103" s="13"/>
      <c r="I103" s="20">
        <f t="shared" si="5"/>
        <v>0</v>
      </c>
      <c r="J103" s="6">
        <f t="shared" si="6"/>
        <v>2800</v>
      </c>
      <c r="K103" s="14"/>
      <c r="L103" s="21" t="e">
        <f t="shared" si="7"/>
        <v>#DIV/0!</v>
      </c>
      <c r="M103" s="11">
        <f t="shared" si="8"/>
        <v>0</v>
      </c>
      <c r="N103" s="18"/>
    </row>
    <row r="104" spans="1:14" ht="13.5">
      <c r="A104" s="7">
        <v>89</v>
      </c>
      <c r="B104" s="5" t="s">
        <v>104</v>
      </c>
      <c r="C104" s="5" t="s">
        <v>153</v>
      </c>
      <c r="D104" s="91" t="s">
        <v>148</v>
      </c>
      <c r="E104" s="93"/>
      <c r="F104" s="94" t="s">
        <v>51</v>
      </c>
      <c r="G104" s="73">
        <v>400</v>
      </c>
      <c r="H104" s="13"/>
      <c r="I104" s="20">
        <f t="shared" si="5"/>
        <v>0</v>
      </c>
      <c r="J104" s="6">
        <f t="shared" si="6"/>
        <v>400</v>
      </c>
      <c r="K104" s="14"/>
      <c r="L104" s="21" t="e">
        <f t="shared" si="7"/>
        <v>#DIV/0!</v>
      </c>
      <c r="M104" s="11">
        <f t="shared" si="8"/>
        <v>0</v>
      </c>
      <c r="N104" s="18"/>
    </row>
    <row r="105" spans="1:14" ht="13.5">
      <c r="A105" s="7">
        <v>90</v>
      </c>
      <c r="B105" s="5" t="s">
        <v>104</v>
      </c>
      <c r="C105" s="5" t="s">
        <v>154</v>
      </c>
      <c r="D105" s="91" t="s">
        <v>155</v>
      </c>
      <c r="E105" s="93"/>
      <c r="F105" s="94" t="s">
        <v>51</v>
      </c>
      <c r="G105" s="73">
        <v>200</v>
      </c>
      <c r="H105" s="13"/>
      <c r="I105" s="20">
        <f t="shared" si="5"/>
        <v>0</v>
      </c>
      <c r="J105" s="6">
        <f t="shared" si="6"/>
        <v>200</v>
      </c>
      <c r="K105" s="14"/>
      <c r="L105" s="21" t="e">
        <f t="shared" si="7"/>
        <v>#DIV/0!</v>
      </c>
      <c r="M105" s="11">
        <f t="shared" si="8"/>
        <v>0</v>
      </c>
      <c r="N105" s="18"/>
    </row>
    <row r="106" spans="1:14" ht="13.5">
      <c r="A106" s="7">
        <v>91</v>
      </c>
      <c r="B106" s="5" t="s">
        <v>104</v>
      </c>
      <c r="C106" s="5" t="s">
        <v>116</v>
      </c>
      <c r="D106" s="91" t="s">
        <v>155</v>
      </c>
      <c r="E106" s="93"/>
      <c r="F106" s="94" t="s">
        <v>51</v>
      </c>
      <c r="G106" s="73">
        <v>3397.6</v>
      </c>
      <c r="H106" s="13"/>
      <c r="I106" s="20">
        <f t="shared" si="5"/>
        <v>0</v>
      </c>
      <c r="J106" s="6">
        <f t="shared" si="6"/>
        <v>3397.6</v>
      </c>
      <c r="K106" s="14"/>
      <c r="L106" s="21" t="e">
        <f t="shared" si="7"/>
        <v>#DIV/0!</v>
      </c>
      <c r="M106" s="11">
        <f t="shared" si="8"/>
        <v>0</v>
      </c>
      <c r="N106" s="18"/>
    </row>
    <row r="107" spans="1:14" ht="13.5">
      <c r="A107" s="7">
        <v>92</v>
      </c>
      <c r="B107" s="5" t="s">
        <v>104</v>
      </c>
      <c r="C107" s="5" t="s">
        <v>156</v>
      </c>
      <c r="D107" s="91" t="s">
        <v>155</v>
      </c>
      <c r="E107" s="93"/>
      <c r="F107" s="94" t="s">
        <v>51</v>
      </c>
      <c r="G107" s="73">
        <v>16050</v>
      </c>
      <c r="H107" s="13"/>
      <c r="I107" s="20">
        <f t="shared" si="5"/>
        <v>0</v>
      </c>
      <c r="J107" s="6">
        <f t="shared" si="6"/>
        <v>16050</v>
      </c>
      <c r="K107" s="14"/>
      <c r="L107" s="21" t="e">
        <f t="shared" si="7"/>
        <v>#DIV/0!</v>
      </c>
      <c r="M107" s="11">
        <f t="shared" si="8"/>
        <v>0</v>
      </c>
      <c r="N107" s="18"/>
    </row>
    <row r="108" spans="1:14" ht="13.5">
      <c r="A108" s="7">
        <v>93</v>
      </c>
      <c r="B108" s="5" t="s">
        <v>104</v>
      </c>
      <c r="C108" s="5" t="s">
        <v>157</v>
      </c>
      <c r="D108" s="91" t="s">
        <v>155</v>
      </c>
      <c r="E108" s="93"/>
      <c r="F108" s="94" t="s">
        <v>51</v>
      </c>
      <c r="G108" s="73">
        <v>6150</v>
      </c>
      <c r="H108" s="13"/>
      <c r="I108" s="20">
        <f t="shared" si="5"/>
        <v>0</v>
      </c>
      <c r="J108" s="6">
        <f t="shared" si="6"/>
        <v>6150</v>
      </c>
      <c r="K108" s="14"/>
      <c r="L108" s="21" t="e">
        <f t="shared" si="7"/>
        <v>#DIV/0!</v>
      </c>
      <c r="M108" s="11">
        <f t="shared" si="8"/>
        <v>0</v>
      </c>
      <c r="N108" s="18"/>
    </row>
    <row r="109" spans="1:14" ht="13.5">
      <c r="A109" s="7">
        <v>94</v>
      </c>
      <c r="B109" s="5" t="s">
        <v>104</v>
      </c>
      <c r="C109" s="5" t="s">
        <v>158</v>
      </c>
      <c r="D109" s="91" t="s">
        <v>155</v>
      </c>
      <c r="E109" s="93"/>
      <c r="F109" s="94" t="s">
        <v>51</v>
      </c>
      <c r="G109" s="73">
        <v>261</v>
      </c>
      <c r="H109" s="13"/>
      <c r="I109" s="20">
        <f t="shared" si="5"/>
        <v>0</v>
      </c>
      <c r="J109" s="6">
        <f t="shared" si="6"/>
        <v>261</v>
      </c>
      <c r="K109" s="14"/>
      <c r="L109" s="21" t="e">
        <f t="shared" si="7"/>
        <v>#DIV/0!</v>
      </c>
      <c r="M109" s="11">
        <f t="shared" si="8"/>
        <v>0</v>
      </c>
      <c r="N109" s="18"/>
    </row>
    <row r="110" spans="1:14" ht="13.5">
      <c r="A110" s="7">
        <v>95</v>
      </c>
      <c r="B110" s="5" t="s">
        <v>104</v>
      </c>
      <c r="C110" s="5" t="s">
        <v>159</v>
      </c>
      <c r="D110" s="91" t="s">
        <v>155</v>
      </c>
      <c r="E110" s="93"/>
      <c r="F110" s="94" t="s">
        <v>51</v>
      </c>
      <c r="G110" s="73">
        <v>2400</v>
      </c>
      <c r="H110" s="13"/>
      <c r="I110" s="20">
        <f t="shared" si="5"/>
        <v>0</v>
      </c>
      <c r="J110" s="6">
        <f t="shared" si="6"/>
        <v>2400</v>
      </c>
      <c r="K110" s="14"/>
      <c r="L110" s="21" t="e">
        <f t="shared" si="7"/>
        <v>#DIV/0!</v>
      </c>
      <c r="M110" s="11">
        <f t="shared" si="8"/>
        <v>0</v>
      </c>
      <c r="N110" s="18"/>
    </row>
    <row r="111" spans="1:14" ht="24">
      <c r="A111" s="7">
        <v>96</v>
      </c>
      <c r="B111" s="5" t="s">
        <v>104</v>
      </c>
      <c r="C111" s="5" t="s">
        <v>116</v>
      </c>
      <c r="D111" s="91" t="s">
        <v>160</v>
      </c>
      <c r="E111" s="93"/>
      <c r="F111" s="94" t="s">
        <v>51</v>
      </c>
      <c r="G111" s="73">
        <v>3687</v>
      </c>
      <c r="H111" s="13">
        <v>9052</v>
      </c>
      <c r="I111" s="20">
        <f t="shared" si="5"/>
        <v>2.4551125576349335</v>
      </c>
      <c r="J111" s="6">
        <f t="shared" si="6"/>
        <v>-5365</v>
      </c>
      <c r="K111" s="14">
        <v>6770.4</v>
      </c>
      <c r="L111" s="21">
        <f t="shared" si="7"/>
        <v>0.747945205479452</v>
      </c>
      <c r="M111" s="11">
        <f t="shared" si="8"/>
        <v>2281.6000000000004</v>
      </c>
      <c r="N111" s="18"/>
    </row>
    <row r="112" spans="1:14" ht="24">
      <c r="A112" s="7">
        <v>97</v>
      </c>
      <c r="B112" s="5" t="s">
        <v>104</v>
      </c>
      <c r="C112" s="5" t="s">
        <v>161</v>
      </c>
      <c r="D112" s="91" t="s">
        <v>160</v>
      </c>
      <c r="E112" s="93"/>
      <c r="F112" s="94" t="s">
        <v>51</v>
      </c>
      <c r="G112" s="73">
        <v>650</v>
      </c>
      <c r="H112" s="13"/>
      <c r="I112" s="20">
        <f t="shared" si="5"/>
        <v>0</v>
      </c>
      <c r="J112" s="6">
        <f t="shared" si="6"/>
        <v>650</v>
      </c>
      <c r="K112" s="14"/>
      <c r="L112" s="21" t="e">
        <f t="shared" si="7"/>
        <v>#DIV/0!</v>
      </c>
      <c r="M112" s="11">
        <f t="shared" si="8"/>
        <v>0</v>
      </c>
      <c r="N112" s="18"/>
    </row>
    <row r="113" spans="1:14" ht="24">
      <c r="A113" s="7">
        <v>98</v>
      </c>
      <c r="B113" s="5" t="s">
        <v>104</v>
      </c>
      <c r="C113" s="5" t="s">
        <v>162</v>
      </c>
      <c r="D113" s="91" t="s">
        <v>160</v>
      </c>
      <c r="E113" s="93"/>
      <c r="F113" s="94" t="s">
        <v>51</v>
      </c>
      <c r="G113" s="73">
        <v>3741</v>
      </c>
      <c r="H113" s="13">
        <v>1200</v>
      </c>
      <c r="I113" s="20">
        <f t="shared" si="5"/>
        <v>0.32076984763432237</v>
      </c>
      <c r="J113" s="6">
        <f t="shared" si="6"/>
        <v>2541</v>
      </c>
      <c r="K113" s="14"/>
      <c r="L113" s="21">
        <f t="shared" si="7"/>
        <v>0</v>
      </c>
      <c r="M113" s="11">
        <f t="shared" si="8"/>
        <v>1200</v>
      </c>
      <c r="N113" s="18"/>
    </row>
    <row r="114" spans="1:14" ht="24">
      <c r="A114" s="7">
        <v>99</v>
      </c>
      <c r="B114" s="5" t="s">
        <v>104</v>
      </c>
      <c r="C114" s="5" t="s">
        <v>163</v>
      </c>
      <c r="D114" s="91" t="s">
        <v>160</v>
      </c>
      <c r="E114" s="93"/>
      <c r="F114" s="94" t="s">
        <v>51</v>
      </c>
      <c r="G114" s="73">
        <v>7250</v>
      </c>
      <c r="H114" s="13">
        <v>9754.25</v>
      </c>
      <c r="I114" s="20">
        <f t="shared" si="5"/>
        <v>1.3454137931034482</v>
      </c>
      <c r="J114" s="6">
        <f t="shared" si="6"/>
        <v>-2504.25</v>
      </c>
      <c r="K114" s="14">
        <v>1540.55</v>
      </c>
      <c r="L114" s="21">
        <f t="shared" si="7"/>
        <v>0.1579362841838173</v>
      </c>
      <c r="M114" s="11">
        <f t="shared" si="8"/>
        <v>8213.7</v>
      </c>
      <c r="N114" s="18"/>
    </row>
    <row r="115" spans="1:14" ht="24">
      <c r="A115" s="7">
        <v>100</v>
      </c>
      <c r="B115" s="5" t="s">
        <v>104</v>
      </c>
      <c r="C115" s="5" t="s">
        <v>164</v>
      </c>
      <c r="D115" s="91" t="s">
        <v>160</v>
      </c>
      <c r="E115" s="93"/>
      <c r="F115" s="94" t="s">
        <v>51</v>
      </c>
      <c r="G115" s="73">
        <v>878</v>
      </c>
      <c r="H115" s="13">
        <v>400</v>
      </c>
      <c r="I115" s="20">
        <f t="shared" si="5"/>
        <v>0.45558086560364464</v>
      </c>
      <c r="J115" s="6">
        <f t="shared" si="6"/>
        <v>478</v>
      </c>
      <c r="K115" s="14"/>
      <c r="L115" s="21">
        <f t="shared" si="7"/>
        <v>0</v>
      </c>
      <c r="M115" s="11">
        <f t="shared" si="8"/>
        <v>400</v>
      </c>
      <c r="N115" s="18"/>
    </row>
    <row r="116" spans="1:14" ht="24">
      <c r="A116" s="7">
        <v>101</v>
      </c>
      <c r="B116" s="5" t="s">
        <v>104</v>
      </c>
      <c r="C116" s="5" t="s">
        <v>165</v>
      </c>
      <c r="D116" s="91" t="s">
        <v>160</v>
      </c>
      <c r="E116" s="93"/>
      <c r="F116" s="94" t="s">
        <v>51</v>
      </c>
      <c r="G116" s="73">
        <v>3229</v>
      </c>
      <c r="H116" s="13">
        <v>6900</v>
      </c>
      <c r="I116" s="20">
        <f t="shared" si="5"/>
        <v>2.136884484360483</v>
      </c>
      <c r="J116" s="6">
        <f t="shared" si="6"/>
        <v>-3671</v>
      </c>
      <c r="K116" s="14">
        <v>4980</v>
      </c>
      <c r="L116" s="21">
        <f t="shared" si="7"/>
        <v>0.7217391304347827</v>
      </c>
      <c r="M116" s="11">
        <f t="shared" si="8"/>
        <v>1920</v>
      </c>
      <c r="N116" s="19"/>
    </row>
    <row r="117" spans="1:14" ht="24">
      <c r="A117" s="7">
        <v>102</v>
      </c>
      <c r="B117" s="5" t="s">
        <v>104</v>
      </c>
      <c r="C117" s="5" t="s">
        <v>166</v>
      </c>
      <c r="D117" s="91" t="s">
        <v>160</v>
      </c>
      <c r="E117" s="93"/>
      <c r="F117" s="94" t="s">
        <v>51</v>
      </c>
      <c r="G117" s="73">
        <v>548</v>
      </c>
      <c r="H117" s="13">
        <v>56.56</v>
      </c>
      <c r="I117" s="20">
        <f t="shared" si="5"/>
        <v>0.1032116788321168</v>
      </c>
      <c r="J117" s="6">
        <f t="shared" si="6"/>
        <v>491.44</v>
      </c>
      <c r="K117" s="14"/>
      <c r="L117" s="21">
        <f t="shared" si="7"/>
        <v>0</v>
      </c>
      <c r="M117" s="11">
        <f t="shared" si="8"/>
        <v>56.56</v>
      </c>
      <c r="N117" s="19"/>
    </row>
    <row r="118" spans="1:14" ht="24">
      <c r="A118" s="7">
        <v>103</v>
      </c>
      <c r="B118" s="5" t="s">
        <v>104</v>
      </c>
      <c r="C118" s="5" t="s">
        <v>167</v>
      </c>
      <c r="D118" s="91" t="s">
        <v>160</v>
      </c>
      <c r="E118" s="93"/>
      <c r="F118" s="94" t="s">
        <v>51</v>
      </c>
      <c r="G118" s="73">
        <v>175</v>
      </c>
      <c r="H118" s="13">
        <v>1200</v>
      </c>
      <c r="I118" s="20">
        <f t="shared" si="5"/>
        <v>6.857142857142857</v>
      </c>
      <c r="J118" s="6">
        <f t="shared" si="6"/>
        <v>-1025</v>
      </c>
      <c r="K118" s="14"/>
      <c r="L118" s="21">
        <f t="shared" si="7"/>
        <v>0</v>
      </c>
      <c r="M118" s="11">
        <f t="shared" si="8"/>
        <v>1200</v>
      </c>
      <c r="N118" s="19"/>
    </row>
    <row r="119" spans="1:14" ht="29.25" customHeight="1">
      <c r="A119" s="7">
        <v>104</v>
      </c>
      <c r="B119" s="5" t="s">
        <v>104</v>
      </c>
      <c r="C119" s="5" t="s">
        <v>168</v>
      </c>
      <c r="D119" s="91" t="s">
        <v>169</v>
      </c>
      <c r="E119" s="93"/>
      <c r="F119" s="94" t="s">
        <v>51</v>
      </c>
      <c r="G119" s="73">
        <v>1990</v>
      </c>
      <c r="H119" s="13">
        <v>2640</v>
      </c>
      <c r="I119" s="20">
        <f t="shared" si="5"/>
        <v>1.3266331658291457</v>
      </c>
      <c r="J119" s="6">
        <f t="shared" si="6"/>
        <v>-650</v>
      </c>
      <c r="K119" s="14">
        <v>2454.6</v>
      </c>
      <c r="L119" s="21">
        <f t="shared" si="7"/>
        <v>0.9297727272727272</v>
      </c>
      <c r="M119" s="11">
        <f t="shared" si="8"/>
        <v>185.4000000000001</v>
      </c>
      <c r="N119" s="19"/>
    </row>
    <row r="120" spans="1:14" ht="27.75" customHeight="1">
      <c r="A120" s="7">
        <v>105</v>
      </c>
      <c r="B120" s="5" t="s">
        <v>104</v>
      </c>
      <c r="C120" s="5" t="s">
        <v>121</v>
      </c>
      <c r="D120" s="91" t="s">
        <v>169</v>
      </c>
      <c r="E120" s="93"/>
      <c r="F120" s="94" t="s">
        <v>51</v>
      </c>
      <c r="G120" s="73">
        <v>1621.18</v>
      </c>
      <c r="H120" s="13"/>
      <c r="I120" s="20">
        <f t="shared" si="5"/>
        <v>0</v>
      </c>
      <c r="J120" s="6">
        <f t="shared" si="6"/>
        <v>1621.18</v>
      </c>
      <c r="K120" s="14"/>
      <c r="L120" s="21" t="e">
        <f t="shared" si="7"/>
        <v>#DIV/0!</v>
      </c>
      <c r="M120" s="11">
        <f t="shared" si="8"/>
        <v>0</v>
      </c>
      <c r="N120" s="19"/>
    </row>
    <row r="121" spans="1:14" ht="24">
      <c r="A121" s="7">
        <v>106</v>
      </c>
      <c r="B121" s="5" t="s">
        <v>104</v>
      </c>
      <c r="C121" s="5" t="s">
        <v>170</v>
      </c>
      <c r="D121" s="91" t="s">
        <v>171</v>
      </c>
      <c r="E121" s="93"/>
      <c r="F121" s="94" t="s">
        <v>51</v>
      </c>
      <c r="G121" s="73">
        <v>2470</v>
      </c>
      <c r="H121" s="13">
        <v>3330.6</v>
      </c>
      <c r="I121" s="20">
        <f t="shared" si="5"/>
        <v>1.348421052631579</v>
      </c>
      <c r="J121" s="6">
        <f t="shared" si="6"/>
        <v>-860.5999999999999</v>
      </c>
      <c r="K121" s="14">
        <v>3330.6</v>
      </c>
      <c r="L121" s="21">
        <f t="shared" si="7"/>
        <v>1</v>
      </c>
      <c r="M121" s="11">
        <f t="shared" si="8"/>
        <v>0</v>
      </c>
      <c r="N121" s="19"/>
    </row>
    <row r="122" spans="1:14" ht="24">
      <c r="A122" s="7">
        <v>107</v>
      </c>
      <c r="B122" s="5" t="s">
        <v>104</v>
      </c>
      <c r="C122" s="5" t="s">
        <v>117</v>
      </c>
      <c r="D122" s="91" t="s">
        <v>171</v>
      </c>
      <c r="E122" s="93"/>
      <c r="F122" s="94" t="s">
        <v>51</v>
      </c>
      <c r="G122" s="73">
        <v>1010.23</v>
      </c>
      <c r="H122" s="13"/>
      <c r="I122" s="20">
        <f t="shared" si="5"/>
        <v>0</v>
      </c>
      <c r="J122" s="6">
        <f t="shared" si="6"/>
        <v>1010.23</v>
      </c>
      <c r="K122" s="14"/>
      <c r="L122" s="21" t="e">
        <f t="shared" si="7"/>
        <v>#DIV/0!</v>
      </c>
      <c r="M122" s="11">
        <f t="shared" si="8"/>
        <v>0</v>
      </c>
      <c r="N122" s="19"/>
    </row>
    <row r="123" spans="1:14" ht="24">
      <c r="A123" s="7">
        <v>108</v>
      </c>
      <c r="B123" s="5" t="s">
        <v>104</v>
      </c>
      <c r="C123" s="5" t="s">
        <v>172</v>
      </c>
      <c r="D123" s="91" t="s">
        <v>171</v>
      </c>
      <c r="E123" s="93"/>
      <c r="F123" s="94" t="s">
        <v>51</v>
      </c>
      <c r="G123" s="73">
        <v>3632</v>
      </c>
      <c r="H123" s="13">
        <v>31215</v>
      </c>
      <c r="I123" s="20">
        <f t="shared" si="5"/>
        <v>8.59443832599119</v>
      </c>
      <c r="J123" s="6">
        <f t="shared" si="6"/>
        <v>-27583</v>
      </c>
      <c r="K123" s="14">
        <v>31215</v>
      </c>
      <c r="L123" s="21">
        <f t="shared" si="7"/>
        <v>1</v>
      </c>
      <c r="M123" s="11">
        <f t="shared" si="8"/>
        <v>0</v>
      </c>
      <c r="N123" s="19"/>
    </row>
    <row r="124" spans="1:14" ht="24">
      <c r="A124" s="7">
        <v>109</v>
      </c>
      <c r="B124" s="5" t="s">
        <v>104</v>
      </c>
      <c r="C124" s="5" t="s">
        <v>167</v>
      </c>
      <c r="D124" s="91" t="s">
        <v>171</v>
      </c>
      <c r="E124" s="93"/>
      <c r="F124" s="94" t="s">
        <v>51</v>
      </c>
      <c r="G124" s="73">
        <v>828.7</v>
      </c>
      <c r="H124" s="13">
        <v>1701.7</v>
      </c>
      <c r="I124" s="20">
        <f t="shared" si="5"/>
        <v>2.0534572221551826</v>
      </c>
      <c r="J124" s="6">
        <f t="shared" si="6"/>
        <v>-873</v>
      </c>
      <c r="K124" s="14">
        <v>1701.7</v>
      </c>
      <c r="L124" s="21">
        <f t="shared" si="7"/>
        <v>1</v>
      </c>
      <c r="M124" s="11">
        <f t="shared" si="8"/>
        <v>0</v>
      </c>
      <c r="N124" s="19"/>
    </row>
    <row r="125" spans="1:14" ht="24">
      <c r="A125" s="7">
        <v>110</v>
      </c>
      <c r="B125" s="5" t="s">
        <v>104</v>
      </c>
      <c r="C125" s="5" t="s">
        <v>173</v>
      </c>
      <c r="D125" s="91" t="s">
        <v>171</v>
      </c>
      <c r="E125" s="93"/>
      <c r="F125" s="94" t="s">
        <v>51</v>
      </c>
      <c r="G125" s="73">
        <v>293.87</v>
      </c>
      <c r="H125" s="13"/>
      <c r="I125" s="20">
        <f t="shared" si="5"/>
        <v>0</v>
      </c>
      <c r="J125" s="6">
        <f t="shared" si="6"/>
        <v>293.87</v>
      </c>
      <c r="K125" s="14"/>
      <c r="L125" s="21" t="e">
        <f t="shared" si="7"/>
        <v>#DIV/0!</v>
      </c>
      <c r="M125" s="11">
        <f t="shared" si="8"/>
        <v>0</v>
      </c>
      <c r="N125" s="19"/>
    </row>
    <row r="126" spans="1:14" ht="24">
      <c r="A126" s="7">
        <v>111</v>
      </c>
      <c r="B126" s="5" t="s">
        <v>104</v>
      </c>
      <c r="C126" s="5" t="s">
        <v>174</v>
      </c>
      <c r="D126" s="91" t="s">
        <v>171</v>
      </c>
      <c r="E126" s="93"/>
      <c r="F126" s="94" t="s">
        <v>51</v>
      </c>
      <c r="G126" s="73">
        <v>670.68</v>
      </c>
      <c r="H126" s="13">
        <v>862.34</v>
      </c>
      <c r="I126" s="20">
        <f t="shared" si="5"/>
        <v>1.2857696666070257</v>
      </c>
      <c r="J126" s="6">
        <f t="shared" si="6"/>
        <v>-191.66000000000008</v>
      </c>
      <c r="K126" s="14">
        <v>862.34</v>
      </c>
      <c r="L126" s="21">
        <f t="shared" si="7"/>
        <v>1</v>
      </c>
      <c r="M126" s="11">
        <f t="shared" si="8"/>
        <v>0</v>
      </c>
      <c r="N126" s="19"/>
    </row>
    <row r="127" spans="1:14" ht="24">
      <c r="A127" s="7">
        <v>112</v>
      </c>
      <c r="B127" s="5" t="s">
        <v>104</v>
      </c>
      <c r="C127" s="5" t="s">
        <v>175</v>
      </c>
      <c r="D127" s="91" t="s">
        <v>171</v>
      </c>
      <c r="E127" s="93"/>
      <c r="F127" s="94" t="s">
        <v>51</v>
      </c>
      <c r="G127" s="73">
        <v>400</v>
      </c>
      <c r="H127" s="13">
        <v>1000</v>
      </c>
      <c r="I127" s="20">
        <f t="shared" si="5"/>
        <v>2.5</v>
      </c>
      <c r="J127" s="6">
        <f t="shared" si="6"/>
        <v>-600</v>
      </c>
      <c r="K127" s="14">
        <v>324</v>
      </c>
      <c r="L127" s="21">
        <f t="shared" si="7"/>
        <v>0.324</v>
      </c>
      <c r="M127" s="11">
        <f t="shared" si="8"/>
        <v>676</v>
      </c>
      <c r="N127" s="19"/>
    </row>
    <row r="128" spans="1:14" ht="24">
      <c r="A128" s="7">
        <v>113</v>
      </c>
      <c r="B128" s="5" t="s">
        <v>104</v>
      </c>
      <c r="C128" s="5" t="s">
        <v>116</v>
      </c>
      <c r="D128" s="91" t="s">
        <v>171</v>
      </c>
      <c r="E128" s="93"/>
      <c r="F128" s="94" t="s">
        <v>51</v>
      </c>
      <c r="G128" s="73">
        <v>2920</v>
      </c>
      <c r="H128" s="13"/>
      <c r="I128" s="20">
        <f t="shared" si="5"/>
        <v>0</v>
      </c>
      <c r="J128" s="6">
        <f t="shared" si="6"/>
        <v>2920</v>
      </c>
      <c r="K128" s="14"/>
      <c r="L128" s="21" t="e">
        <f t="shared" si="7"/>
        <v>#DIV/0!</v>
      </c>
      <c r="M128" s="11">
        <f t="shared" si="8"/>
        <v>0</v>
      </c>
      <c r="N128" s="19"/>
    </row>
    <row r="129" spans="1:14" ht="24">
      <c r="A129" s="7">
        <v>114</v>
      </c>
      <c r="B129" s="5" t="s">
        <v>104</v>
      </c>
      <c r="C129" s="5" t="s">
        <v>176</v>
      </c>
      <c r="D129" s="91" t="s">
        <v>171</v>
      </c>
      <c r="E129" s="93"/>
      <c r="F129" s="94" t="s">
        <v>51</v>
      </c>
      <c r="G129" s="73">
        <v>300</v>
      </c>
      <c r="H129" s="13">
        <v>1511.74</v>
      </c>
      <c r="I129" s="20">
        <f t="shared" si="5"/>
        <v>5.039133333333333</v>
      </c>
      <c r="J129" s="6">
        <f t="shared" si="6"/>
        <v>-1211.74</v>
      </c>
      <c r="K129" s="14">
        <v>1511.74</v>
      </c>
      <c r="L129" s="21">
        <f t="shared" si="7"/>
        <v>1</v>
      </c>
      <c r="M129" s="11">
        <f t="shared" si="8"/>
        <v>0</v>
      </c>
      <c r="N129" s="19"/>
    </row>
    <row r="130" spans="1:14" ht="24">
      <c r="A130" s="7">
        <v>115</v>
      </c>
      <c r="B130" s="5" t="s">
        <v>104</v>
      </c>
      <c r="C130" s="5" t="s">
        <v>177</v>
      </c>
      <c r="D130" s="91" t="s">
        <v>171</v>
      </c>
      <c r="E130" s="93"/>
      <c r="F130" s="94" t="s">
        <v>51</v>
      </c>
      <c r="G130" s="73">
        <v>1577.83</v>
      </c>
      <c r="H130" s="13"/>
      <c r="I130" s="20">
        <f t="shared" si="5"/>
        <v>0</v>
      </c>
      <c r="J130" s="6">
        <f t="shared" si="6"/>
        <v>1577.83</v>
      </c>
      <c r="K130" s="14"/>
      <c r="L130" s="21" t="e">
        <f t="shared" si="7"/>
        <v>#DIV/0!</v>
      </c>
      <c r="M130" s="11">
        <f t="shared" si="8"/>
        <v>0</v>
      </c>
      <c r="N130" s="19"/>
    </row>
    <row r="131" spans="1:14" ht="24">
      <c r="A131" s="7">
        <v>116</v>
      </c>
      <c r="B131" s="5" t="s">
        <v>104</v>
      </c>
      <c r="C131" s="5" t="s">
        <v>178</v>
      </c>
      <c r="D131" s="91" t="s">
        <v>179</v>
      </c>
      <c r="E131" s="93"/>
      <c r="F131" s="94" t="s">
        <v>51</v>
      </c>
      <c r="G131" s="73">
        <v>95</v>
      </c>
      <c r="H131" s="13">
        <v>200</v>
      </c>
      <c r="I131" s="20">
        <f t="shared" si="5"/>
        <v>2.1052631578947367</v>
      </c>
      <c r="J131" s="6">
        <f t="shared" si="6"/>
        <v>-105</v>
      </c>
      <c r="K131" s="14">
        <v>200</v>
      </c>
      <c r="L131" s="21">
        <f t="shared" si="7"/>
        <v>1</v>
      </c>
      <c r="M131" s="11">
        <f t="shared" si="8"/>
        <v>0</v>
      </c>
      <c r="N131" s="19"/>
    </row>
    <row r="132" spans="1:14" ht="24">
      <c r="A132" s="7">
        <v>117</v>
      </c>
      <c r="B132" s="5" t="s">
        <v>104</v>
      </c>
      <c r="C132" s="5" t="s">
        <v>172</v>
      </c>
      <c r="D132" s="91" t="s">
        <v>180</v>
      </c>
      <c r="E132" s="93"/>
      <c r="F132" s="94" t="s">
        <v>51</v>
      </c>
      <c r="G132" s="73">
        <v>19870</v>
      </c>
      <c r="H132" s="13">
        <v>20000</v>
      </c>
      <c r="I132" s="20">
        <f t="shared" si="5"/>
        <v>1.0065425264217414</v>
      </c>
      <c r="J132" s="6">
        <f t="shared" si="6"/>
        <v>-130</v>
      </c>
      <c r="K132" s="14">
        <v>4729.1</v>
      </c>
      <c r="L132" s="21">
        <f t="shared" si="7"/>
        <v>0.23645500000000003</v>
      </c>
      <c r="M132" s="11">
        <f t="shared" si="8"/>
        <v>15270.9</v>
      </c>
      <c r="N132" s="19"/>
    </row>
    <row r="133" spans="1:14" ht="24">
      <c r="A133" s="7">
        <v>118</v>
      </c>
      <c r="B133" s="5" t="s">
        <v>104</v>
      </c>
      <c r="C133" s="5" t="s">
        <v>181</v>
      </c>
      <c r="D133" s="91" t="s">
        <v>180</v>
      </c>
      <c r="E133" s="93"/>
      <c r="F133" s="94" t="s">
        <v>51</v>
      </c>
      <c r="G133" s="73">
        <v>338</v>
      </c>
      <c r="H133" s="13"/>
      <c r="I133" s="20">
        <f t="shared" si="5"/>
        <v>0</v>
      </c>
      <c r="J133" s="6">
        <f t="shared" si="6"/>
        <v>338</v>
      </c>
      <c r="K133" s="14"/>
      <c r="L133" s="21" t="e">
        <f t="shared" si="7"/>
        <v>#DIV/0!</v>
      </c>
      <c r="M133" s="11">
        <f t="shared" si="8"/>
        <v>0</v>
      </c>
      <c r="N133" s="19"/>
    </row>
    <row r="134" spans="1:14" ht="24">
      <c r="A134" s="7">
        <v>119</v>
      </c>
      <c r="B134" s="5" t="s">
        <v>104</v>
      </c>
      <c r="C134" s="5" t="s">
        <v>182</v>
      </c>
      <c r="D134" s="91" t="s">
        <v>180</v>
      </c>
      <c r="E134" s="93"/>
      <c r="F134" s="94" t="s">
        <v>51</v>
      </c>
      <c r="G134" s="73">
        <v>592.41</v>
      </c>
      <c r="H134" s="13">
        <v>1000</v>
      </c>
      <c r="I134" s="20">
        <f t="shared" si="5"/>
        <v>1.688020121199845</v>
      </c>
      <c r="J134" s="6">
        <f t="shared" si="6"/>
        <v>-407.59000000000003</v>
      </c>
      <c r="K134" s="14">
        <v>559.43</v>
      </c>
      <c r="L134" s="21">
        <f t="shared" si="7"/>
        <v>0.55943</v>
      </c>
      <c r="M134" s="11">
        <f t="shared" si="8"/>
        <v>440.57000000000005</v>
      </c>
      <c r="N134" s="19"/>
    </row>
    <row r="135" spans="1:14" ht="24">
      <c r="A135" s="7">
        <v>120</v>
      </c>
      <c r="B135" s="5" t="s">
        <v>104</v>
      </c>
      <c r="C135" s="5" t="s">
        <v>183</v>
      </c>
      <c r="D135" s="91" t="s">
        <v>180</v>
      </c>
      <c r="E135" s="93"/>
      <c r="F135" s="94" t="s">
        <v>51</v>
      </c>
      <c r="G135" s="73">
        <v>18000</v>
      </c>
      <c r="H135" s="13">
        <v>18000</v>
      </c>
      <c r="I135" s="20">
        <f t="shared" si="5"/>
        <v>1</v>
      </c>
      <c r="J135" s="6">
        <f t="shared" si="6"/>
        <v>0</v>
      </c>
      <c r="K135" s="14">
        <v>16352.68</v>
      </c>
      <c r="L135" s="21">
        <f t="shared" si="7"/>
        <v>0.9084822222222222</v>
      </c>
      <c r="M135" s="11">
        <f t="shared" si="8"/>
        <v>1647.3199999999997</v>
      </c>
      <c r="N135" s="19"/>
    </row>
    <row r="136" spans="1:14" ht="24">
      <c r="A136" s="7">
        <v>121</v>
      </c>
      <c r="B136" s="5" t="s">
        <v>104</v>
      </c>
      <c r="C136" s="5" t="s">
        <v>184</v>
      </c>
      <c r="D136" s="91" t="s">
        <v>180</v>
      </c>
      <c r="E136" s="93"/>
      <c r="F136" s="94" t="s">
        <v>51</v>
      </c>
      <c r="G136" s="73">
        <v>1958.95</v>
      </c>
      <c r="H136" s="13">
        <v>16193.02</v>
      </c>
      <c r="I136" s="20">
        <f t="shared" si="5"/>
        <v>8.266173205033308</v>
      </c>
      <c r="J136" s="6">
        <f t="shared" si="6"/>
        <v>-14234.07</v>
      </c>
      <c r="K136" s="14">
        <v>16193.02</v>
      </c>
      <c r="L136" s="21">
        <f t="shared" si="7"/>
        <v>1</v>
      </c>
      <c r="M136" s="11">
        <f t="shared" si="8"/>
        <v>0</v>
      </c>
      <c r="N136" s="19"/>
    </row>
    <row r="137" spans="1:14" ht="13.5">
      <c r="A137" s="7">
        <v>122</v>
      </c>
      <c r="B137" s="5" t="s">
        <v>104</v>
      </c>
      <c r="C137" s="5" t="s">
        <v>172</v>
      </c>
      <c r="D137" s="91" t="s">
        <v>185</v>
      </c>
      <c r="E137" s="93"/>
      <c r="F137" s="94" t="s">
        <v>51</v>
      </c>
      <c r="G137" s="73">
        <v>4785.6</v>
      </c>
      <c r="H137" s="13">
        <v>963.9</v>
      </c>
      <c r="I137" s="20">
        <f t="shared" si="5"/>
        <v>0.20141675025075223</v>
      </c>
      <c r="J137" s="6">
        <f t="shared" si="6"/>
        <v>3821.7000000000003</v>
      </c>
      <c r="K137" s="14">
        <v>963.9</v>
      </c>
      <c r="L137" s="21">
        <f t="shared" si="7"/>
        <v>1</v>
      </c>
      <c r="M137" s="11">
        <f t="shared" si="8"/>
        <v>0</v>
      </c>
      <c r="N137" s="19"/>
    </row>
    <row r="138" spans="1:14" ht="13.5">
      <c r="A138" s="7">
        <v>123</v>
      </c>
      <c r="B138" s="5" t="s">
        <v>104</v>
      </c>
      <c r="C138" s="5" t="s">
        <v>183</v>
      </c>
      <c r="D138" s="91" t="s">
        <v>185</v>
      </c>
      <c r="E138" s="93"/>
      <c r="F138" s="94" t="s">
        <v>51</v>
      </c>
      <c r="G138" s="73">
        <v>12500</v>
      </c>
      <c r="H138" s="13">
        <v>7488</v>
      </c>
      <c r="I138" s="20">
        <f t="shared" si="5"/>
        <v>0.59904</v>
      </c>
      <c r="J138" s="6">
        <f t="shared" si="6"/>
        <v>5012</v>
      </c>
      <c r="K138" s="14">
        <v>624</v>
      </c>
      <c r="L138" s="21">
        <f t="shared" si="7"/>
        <v>0.08333333333333333</v>
      </c>
      <c r="M138" s="11">
        <f t="shared" si="8"/>
        <v>6864</v>
      </c>
      <c r="N138" s="19"/>
    </row>
    <row r="139" spans="1:14" ht="13.5">
      <c r="A139" s="7">
        <v>124</v>
      </c>
      <c r="B139" s="5" t="s">
        <v>104</v>
      </c>
      <c r="C139" s="5" t="s">
        <v>186</v>
      </c>
      <c r="D139" s="91" t="s">
        <v>185</v>
      </c>
      <c r="E139" s="93"/>
      <c r="F139" s="94" t="s">
        <v>51</v>
      </c>
      <c r="G139" s="73">
        <v>120</v>
      </c>
      <c r="H139" s="13"/>
      <c r="I139" s="20">
        <f t="shared" si="5"/>
        <v>0</v>
      </c>
      <c r="J139" s="6">
        <f t="shared" si="6"/>
        <v>120</v>
      </c>
      <c r="K139" s="14"/>
      <c r="L139" s="21" t="e">
        <f t="shared" si="7"/>
        <v>#DIV/0!</v>
      </c>
      <c r="M139" s="11">
        <f t="shared" si="8"/>
        <v>0</v>
      </c>
      <c r="N139" s="19"/>
    </row>
    <row r="140" spans="1:14" ht="24">
      <c r="A140" s="7">
        <v>125</v>
      </c>
      <c r="B140" s="5" t="s">
        <v>104</v>
      </c>
      <c r="C140" s="5" t="s">
        <v>116</v>
      </c>
      <c r="D140" s="91" t="s">
        <v>187</v>
      </c>
      <c r="E140" s="93"/>
      <c r="F140" s="94" t="s">
        <v>51</v>
      </c>
      <c r="G140" s="73">
        <v>3025.6</v>
      </c>
      <c r="H140" s="13"/>
      <c r="I140" s="20">
        <f t="shared" si="5"/>
        <v>0</v>
      </c>
      <c r="J140" s="6">
        <f t="shared" si="6"/>
        <v>3025.6</v>
      </c>
      <c r="K140" s="14"/>
      <c r="L140" s="21" t="e">
        <f t="shared" si="7"/>
        <v>#DIV/0!</v>
      </c>
      <c r="M140" s="11">
        <f t="shared" si="8"/>
        <v>0</v>
      </c>
      <c r="N140" s="19"/>
    </row>
    <row r="141" spans="1:14" ht="24">
      <c r="A141" s="7">
        <v>126</v>
      </c>
      <c r="B141" s="5" t="s">
        <v>104</v>
      </c>
      <c r="C141" s="5" t="s">
        <v>188</v>
      </c>
      <c r="D141" s="91" t="s">
        <v>187</v>
      </c>
      <c r="E141" s="93"/>
      <c r="F141" s="94" t="s">
        <v>51</v>
      </c>
      <c r="G141" s="73">
        <v>5751</v>
      </c>
      <c r="H141" s="13">
        <v>1835.5</v>
      </c>
      <c r="I141" s="20">
        <f t="shared" si="5"/>
        <v>0.3191618848895844</v>
      </c>
      <c r="J141" s="6">
        <f t="shared" si="6"/>
        <v>3915.5</v>
      </c>
      <c r="K141" s="14">
        <v>1835.5</v>
      </c>
      <c r="L141" s="21">
        <f t="shared" si="7"/>
        <v>1</v>
      </c>
      <c r="M141" s="11">
        <f t="shared" si="8"/>
        <v>0</v>
      </c>
      <c r="N141" s="19"/>
    </row>
    <row r="142" spans="1:14" ht="24">
      <c r="A142" s="7">
        <v>127</v>
      </c>
      <c r="B142" s="5" t="s">
        <v>104</v>
      </c>
      <c r="C142" s="5" t="s">
        <v>189</v>
      </c>
      <c r="D142" s="91" t="s">
        <v>187</v>
      </c>
      <c r="E142" s="93"/>
      <c r="F142" s="94" t="s">
        <v>51</v>
      </c>
      <c r="G142" s="73">
        <v>16500</v>
      </c>
      <c r="H142" s="13"/>
      <c r="I142" s="20">
        <f t="shared" si="5"/>
        <v>0</v>
      </c>
      <c r="J142" s="6">
        <f t="shared" si="6"/>
        <v>16500</v>
      </c>
      <c r="K142" s="14"/>
      <c r="L142" s="21" t="e">
        <f t="shared" si="7"/>
        <v>#DIV/0!</v>
      </c>
      <c r="M142" s="11">
        <f t="shared" si="8"/>
        <v>0</v>
      </c>
      <c r="N142" s="19"/>
    </row>
    <row r="143" spans="1:14" ht="24">
      <c r="A143" s="7">
        <v>128</v>
      </c>
      <c r="B143" s="5" t="s">
        <v>104</v>
      </c>
      <c r="C143" s="5" t="s">
        <v>190</v>
      </c>
      <c r="D143" s="91" t="s">
        <v>187</v>
      </c>
      <c r="E143" s="93"/>
      <c r="F143" s="94" t="s">
        <v>51</v>
      </c>
      <c r="G143" s="73">
        <v>6834.09</v>
      </c>
      <c r="H143" s="13">
        <v>1374.3</v>
      </c>
      <c r="I143" s="20">
        <f t="shared" si="5"/>
        <v>0.20109480559957507</v>
      </c>
      <c r="J143" s="6">
        <f t="shared" si="6"/>
        <v>5459.79</v>
      </c>
      <c r="K143" s="14">
        <v>985.35</v>
      </c>
      <c r="L143" s="21">
        <f t="shared" si="7"/>
        <v>0.7169831914429164</v>
      </c>
      <c r="M143" s="11">
        <f t="shared" si="8"/>
        <v>388.94999999999993</v>
      </c>
      <c r="N143" s="19"/>
    </row>
    <row r="144" spans="1:14" ht="24">
      <c r="A144" s="7">
        <v>129</v>
      </c>
      <c r="B144" s="5" t="s">
        <v>104</v>
      </c>
      <c r="C144" s="5" t="s">
        <v>191</v>
      </c>
      <c r="D144" s="91" t="s">
        <v>187</v>
      </c>
      <c r="E144" s="93"/>
      <c r="F144" s="94" t="s">
        <v>51</v>
      </c>
      <c r="G144" s="73">
        <v>300</v>
      </c>
      <c r="H144" s="13">
        <v>250</v>
      </c>
      <c r="I144" s="20">
        <f t="shared" si="5"/>
        <v>0.8333333333333334</v>
      </c>
      <c r="J144" s="6">
        <f t="shared" si="6"/>
        <v>50</v>
      </c>
      <c r="K144" s="14">
        <v>250</v>
      </c>
      <c r="L144" s="21">
        <f t="shared" si="7"/>
        <v>1</v>
      </c>
      <c r="M144" s="11">
        <f t="shared" si="8"/>
        <v>0</v>
      </c>
      <c r="N144" s="19"/>
    </row>
    <row r="145" spans="1:14" ht="24">
      <c r="A145" s="7">
        <v>130</v>
      </c>
      <c r="B145" s="5" t="s">
        <v>104</v>
      </c>
      <c r="C145" s="5" t="s">
        <v>186</v>
      </c>
      <c r="D145" s="91" t="s">
        <v>187</v>
      </c>
      <c r="E145" s="93"/>
      <c r="F145" s="94" t="s">
        <v>51</v>
      </c>
      <c r="G145" s="73">
        <v>1750</v>
      </c>
      <c r="H145" s="13">
        <v>1750</v>
      </c>
      <c r="I145" s="20">
        <f t="shared" si="5"/>
        <v>1</v>
      </c>
      <c r="J145" s="6">
        <f t="shared" si="6"/>
        <v>0</v>
      </c>
      <c r="K145" s="14">
        <v>1750</v>
      </c>
      <c r="L145" s="21">
        <f t="shared" si="7"/>
        <v>1</v>
      </c>
      <c r="M145" s="11">
        <f t="shared" si="8"/>
        <v>0</v>
      </c>
      <c r="N145" s="19"/>
    </row>
    <row r="146" spans="1:14" ht="24">
      <c r="A146" s="7">
        <v>131</v>
      </c>
      <c r="B146" s="5" t="s">
        <v>104</v>
      </c>
      <c r="C146" s="5" t="s">
        <v>192</v>
      </c>
      <c r="D146" s="91" t="s">
        <v>187</v>
      </c>
      <c r="E146" s="93"/>
      <c r="F146" s="94" t="s">
        <v>51</v>
      </c>
      <c r="G146" s="73">
        <v>1500</v>
      </c>
      <c r="H146" s="13">
        <v>1500</v>
      </c>
      <c r="I146" s="20">
        <f aca="true" t="shared" si="9" ref="I146:I229">H146/G146</f>
        <v>1</v>
      </c>
      <c r="J146" s="6">
        <f aca="true" t="shared" si="10" ref="J146:J229">G146-H146</f>
        <v>0</v>
      </c>
      <c r="K146" s="14">
        <v>1500</v>
      </c>
      <c r="L146" s="21">
        <f aca="true" t="shared" si="11" ref="L146:L229">K146/H146</f>
        <v>1</v>
      </c>
      <c r="M146" s="11">
        <f aca="true" t="shared" si="12" ref="M146:M229">H146-K146</f>
        <v>0</v>
      </c>
      <c r="N146" s="19"/>
    </row>
    <row r="147" spans="1:14" ht="24">
      <c r="A147" s="7">
        <v>132</v>
      </c>
      <c r="B147" s="5" t="s">
        <v>104</v>
      </c>
      <c r="C147" s="5" t="s">
        <v>193</v>
      </c>
      <c r="D147" s="91" t="s">
        <v>187</v>
      </c>
      <c r="E147" s="93"/>
      <c r="F147" s="94" t="s">
        <v>51</v>
      </c>
      <c r="G147" s="73">
        <v>1470</v>
      </c>
      <c r="H147" s="13">
        <v>4330</v>
      </c>
      <c r="I147" s="20">
        <f t="shared" si="9"/>
        <v>2.945578231292517</v>
      </c>
      <c r="J147" s="6">
        <f t="shared" si="10"/>
        <v>-2860</v>
      </c>
      <c r="K147" s="14">
        <v>1830</v>
      </c>
      <c r="L147" s="21">
        <f t="shared" si="11"/>
        <v>0.4226327944572748</v>
      </c>
      <c r="M147" s="11">
        <f t="shared" si="12"/>
        <v>2500</v>
      </c>
      <c r="N147" s="19"/>
    </row>
    <row r="148" spans="1:14" ht="24">
      <c r="A148" s="7">
        <v>133</v>
      </c>
      <c r="B148" s="5" t="s">
        <v>104</v>
      </c>
      <c r="C148" s="5" t="s">
        <v>194</v>
      </c>
      <c r="D148" s="91" t="s">
        <v>187</v>
      </c>
      <c r="E148" s="93"/>
      <c r="F148" s="94" t="s">
        <v>51</v>
      </c>
      <c r="G148" s="73">
        <v>4190</v>
      </c>
      <c r="H148" s="13"/>
      <c r="I148" s="20">
        <f t="shared" si="9"/>
        <v>0</v>
      </c>
      <c r="J148" s="6">
        <f t="shared" si="10"/>
        <v>4190</v>
      </c>
      <c r="K148" s="14"/>
      <c r="L148" s="21" t="e">
        <f t="shared" si="11"/>
        <v>#DIV/0!</v>
      </c>
      <c r="M148" s="11">
        <f t="shared" si="12"/>
        <v>0</v>
      </c>
      <c r="N148" s="19"/>
    </row>
    <row r="149" spans="1:14" ht="24">
      <c r="A149" s="7">
        <v>134</v>
      </c>
      <c r="B149" s="5" t="s">
        <v>104</v>
      </c>
      <c r="C149" s="5" t="s">
        <v>195</v>
      </c>
      <c r="D149" s="91" t="s">
        <v>187</v>
      </c>
      <c r="E149" s="93"/>
      <c r="F149" s="94" t="s">
        <v>51</v>
      </c>
      <c r="G149" s="73">
        <v>243.63</v>
      </c>
      <c r="H149" s="13">
        <v>3696.5</v>
      </c>
      <c r="I149" s="20">
        <f t="shared" si="9"/>
        <v>15.172597791733367</v>
      </c>
      <c r="J149" s="6">
        <f t="shared" si="10"/>
        <v>-3452.87</v>
      </c>
      <c r="K149" s="14">
        <v>3696.5</v>
      </c>
      <c r="L149" s="21">
        <f t="shared" si="11"/>
        <v>1</v>
      </c>
      <c r="M149" s="11">
        <f t="shared" si="12"/>
        <v>0</v>
      </c>
      <c r="N149" s="19"/>
    </row>
    <row r="150" spans="1:14" ht="24">
      <c r="A150" s="7">
        <v>135</v>
      </c>
      <c r="B150" s="5" t="s">
        <v>104</v>
      </c>
      <c r="C150" s="5" t="s">
        <v>196</v>
      </c>
      <c r="D150" s="91" t="s">
        <v>187</v>
      </c>
      <c r="E150" s="93"/>
      <c r="F150" s="94" t="s">
        <v>51</v>
      </c>
      <c r="G150" s="73">
        <v>2983.2</v>
      </c>
      <c r="H150" s="13"/>
      <c r="I150" s="20">
        <f t="shared" si="9"/>
        <v>0</v>
      </c>
      <c r="J150" s="6">
        <f t="shared" si="10"/>
        <v>2983.2</v>
      </c>
      <c r="K150" s="14"/>
      <c r="L150" s="21" t="e">
        <f t="shared" si="11"/>
        <v>#DIV/0!</v>
      </c>
      <c r="M150" s="11">
        <f t="shared" si="12"/>
        <v>0</v>
      </c>
      <c r="N150" s="19"/>
    </row>
    <row r="151" spans="1:14" ht="24">
      <c r="A151" s="7">
        <v>136</v>
      </c>
      <c r="B151" s="5" t="s">
        <v>104</v>
      </c>
      <c r="C151" s="5" t="s">
        <v>197</v>
      </c>
      <c r="D151" s="91" t="s">
        <v>187</v>
      </c>
      <c r="E151" s="93"/>
      <c r="F151" s="94" t="s">
        <v>51</v>
      </c>
      <c r="G151" s="73">
        <v>50</v>
      </c>
      <c r="H151" s="13"/>
      <c r="I151" s="20">
        <f t="shared" si="9"/>
        <v>0</v>
      </c>
      <c r="J151" s="6">
        <f t="shared" si="10"/>
        <v>50</v>
      </c>
      <c r="K151" s="14"/>
      <c r="L151" s="21" t="e">
        <f t="shared" si="11"/>
        <v>#DIV/0!</v>
      </c>
      <c r="M151" s="11">
        <f t="shared" si="12"/>
        <v>0</v>
      </c>
      <c r="N151" s="19"/>
    </row>
    <row r="152" spans="1:14" ht="24">
      <c r="A152" s="7">
        <v>137</v>
      </c>
      <c r="B152" s="5" t="s">
        <v>104</v>
      </c>
      <c r="C152" s="5" t="s">
        <v>198</v>
      </c>
      <c r="D152" s="91" t="s">
        <v>187</v>
      </c>
      <c r="E152" s="93"/>
      <c r="F152" s="94" t="s">
        <v>51</v>
      </c>
      <c r="G152" s="73">
        <v>1089</v>
      </c>
      <c r="H152" s="13"/>
      <c r="I152" s="20">
        <f t="shared" si="9"/>
        <v>0</v>
      </c>
      <c r="J152" s="6">
        <f t="shared" si="10"/>
        <v>1089</v>
      </c>
      <c r="K152" s="14"/>
      <c r="L152" s="21" t="e">
        <f t="shared" si="11"/>
        <v>#DIV/0!</v>
      </c>
      <c r="M152" s="11">
        <f t="shared" si="12"/>
        <v>0</v>
      </c>
      <c r="N152" s="19"/>
    </row>
    <row r="153" spans="1:14" ht="13.5">
      <c r="A153" s="7">
        <v>138</v>
      </c>
      <c r="B153" s="5" t="s">
        <v>104</v>
      </c>
      <c r="C153" s="5" t="s">
        <v>199</v>
      </c>
      <c r="D153" s="91" t="s">
        <v>111</v>
      </c>
      <c r="E153" s="93"/>
      <c r="F153" s="94" t="s">
        <v>51</v>
      </c>
      <c r="G153" s="73">
        <v>22910.5</v>
      </c>
      <c r="H153" s="13"/>
      <c r="I153" s="20">
        <f t="shared" si="9"/>
        <v>0</v>
      </c>
      <c r="J153" s="6">
        <f t="shared" si="10"/>
        <v>22910.5</v>
      </c>
      <c r="K153" s="14"/>
      <c r="L153" s="21" t="e">
        <f t="shared" si="11"/>
        <v>#DIV/0!</v>
      </c>
      <c r="M153" s="11">
        <f t="shared" si="12"/>
        <v>0</v>
      </c>
      <c r="N153" s="19"/>
    </row>
    <row r="154" spans="1:14" ht="13.5">
      <c r="A154" s="7">
        <v>139</v>
      </c>
      <c r="B154" s="5" t="s">
        <v>104</v>
      </c>
      <c r="C154" s="5" t="s">
        <v>200</v>
      </c>
      <c r="D154" s="91" t="s">
        <v>201</v>
      </c>
      <c r="E154" s="93" t="s">
        <v>51</v>
      </c>
      <c r="F154" s="94"/>
      <c r="G154" s="73">
        <v>72472.32</v>
      </c>
      <c r="H154" s="13">
        <v>0</v>
      </c>
      <c r="I154" s="20">
        <f t="shared" si="9"/>
        <v>0</v>
      </c>
      <c r="J154" s="6">
        <f t="shared" si="10"/>
        <v>72472.32</v>
      </c>
      <c r="K154" s="14">
        <v>0</v>
      </c>
      <c r="L154" s="21" t="e">
        <f t="shared" si="11"/>
        <v>#DIV/0!</v>
      </c>
      <c r="M154" s="11">
        <f t="shared" si="12"/>
        <v>0</v>
      </c>
      <c r="N154" s="19"/>
    </row>
    <row r="155" spans="1:14" ht="13.5">
      <c r="A155" s="7">
        <v>140</v>
      </c>
      <c r="B155" s="5"/>
      <c r="C155" s="5" t="s">
        <v>203</v>
      </c>
      <c r="D155" s="91" t="s">
        <v>111</v>
      </c>
      <c r="E155" s="93"/>
      <c r="F155" s="94"/>
      <c r="G155" s="73"/>
      <c r="H155" s="13">
        <v>4410</v>
      </c>
      <c r="I155" s="20" t="e">
        <f t="shared" si="9"/>
        <v>#DIV/0!</v>
      </c>
      <c r="J155" s="6">
        <f t="shared" si="10"/>
        <v>-4410</v>
      </c>
      <c r="K155" s="14">
        <v>4410</v>
      </c>
      <c r="L155" s="21">
        <f t="shared" si="11"/>
        <v>1</v>
      </c>
      <c r="M155" s="11">
        <f t="shared" si="12"/>
        <v>0</v>
      </c>
      <c r="N155" s="19"/>
    </row>
    <row r="156" spans="1:14" ht="13.5">
      <c r="A156" s="7">
        <v>141</v>
      </c>
      <c r="B156" s="5"/>
      <c r="C156" s="5" t="s">
        <v>204</v>
      </c>
      <c r="D156" s="91" t="s">
        <v>111</v>
      </c>
      <c r="E156" s="93"/>
      <c r="F156" s="94"/>
      <c r="G156" s="73"/>
      <c r="H156" s="13">
        <v>1800</v>
      </c>
      <c r="I156" s="20" t="e">
        <f t="shared" si="9"/>
        <v>#DIV/0!</v>
      </c>
      <c r="J156" s="6">
        <f t="shared" si="10"/>
        <v>-1800</v>
      </c>
      <c r="K156" s="14">
        <v>1800</v>
      </c>
      <c r="L156" s="21">
        <f t="shared" si="11"/>
        <v>1</v>
      </c>
      <c r="M156" s="11">
        <f t="shared" si="12"/>
        <v>0</v>
      </c>
      <c r="N156" s="19"/>
    </row>
    <row r="157" spans="1:14" ht="13.5">
      <c r="A157" s="7">
        <v>142</v>
      </c>
      <c r="B157" s="5"/>
      <c r="C157" s="5" t="s">
        <v>205</v>
      </c>
      <c r="D157" s="91" t="s">
        <v>111</v>
      </c>
      <c r="E157" s="93"/>
      <c r="F157" s="94"/>
      <c r="G157" s="73"/>
      <c r="H157" s="13">
        <v>9040</v>
      </c>
      <c r="I157" s="20" t="e">
        <f t="shared" si="9"/>
        <v>#DIV/0!</v>
      </c>
      <c r="J157" s="6">
        <f t="shared" si="10"/>
        <v>-9040</v>
      </c>
      <c r="K157" s="14">
        <v>7940</v>
      </c>
      <c r="L157" s="21">
        <f t="shared" si="11"/>
        <v>0.8783185840707964</v>
      </c>
      <c r="M157" s="11">
        <f t="shared" si="12"/>
        <v>1100</v>
      </c>
      <c r="N157" s="19"/>
    </row>
    <row r="158" spans="1:14" ht="13.5">
      <c r="A158" s="7">
        <v>143</v>
      </c>
      <c r="B158" s="5"/>
      <c r="C158" s="5" t="s">
        <v>206</v>
      </c>
      <c r="D158" s="91" t="s">
        <v>111</v>
      </c>
      <c r="E158" s="93"/>
      <c r="F158" s="94"/>
      <c r="G158" s="73"/>
      <c r="H158" s="13">
        <v>1582.4</v>
      </c>
      <c r="I158" s="20" t="e">
        <f t="shared" si="9"/>
        <v>#DIV/0!</v>
      </c>
      <c r="J158" s="6">
        <f t="shared" si="10"/>
        <v>-1582.4</v>
      </c>
      <c r="K158" s="14">
        <v>1582.4</v>
      </c>
      <c r="L158" s="21">
        <f t="shared" si="11"/>
        <v>1</v>
      </c>
      <c r="M158" s="11">
        <f t="shared" si="12"/>
        <v>0</v>
      </c>
      <c r="N158" s="19"/>
    </row>
    <row r="159" spans="1:14" ht="13.5">
      <c r="A159" s="7">
        <v>144</v>
      </c>
      <c r="B159" s="5"/>
      <c r="C159" s="5" t="s">
        <v>207</v>
      </c>
      <c r="D159" s="91" t="s">
        <v>111</v>
      </c>
      <c r="E159" s="93"/>
      <c r="F159" s="94"/>
      <c r="G159" s="73"/>
      <c r="H159" s="13">
        <v>1350</v>
      </c>
      <c r="I159" s="20" t="e">
        <f t="shared" si="9"/>
        <v>#DIV/0!</v>
      </c>
      <c r="J159" s="6">
        <f t="shared" si="10"/>
        <v>-1350</v>
      </c>
      <c r="K159" s="14">
        <v>1350</v>
      </c>
      <c r="L159" s="21">
        <f t="shared" si="11"/>
        <v>1</v>
      </c>
      <c r="M159" s="11">
        <f t="shared" si="12"/>
        <v>0</v>
      </c>
      <c r="N159" s="19"/>
    </row>
    <row r="160" spans="1:14" ht="24">
      <c r="A160" s="7">
        <v>145</v>
      </c>
      <c r="B160" s="5"/>
      <c r="C160" s="5" t="s">
        <v>208</v>
      </c>
      <c r="D160" s="91" t="s">
        <v>114</v>
      </c>
      <c r="E160" s="93"/>
      <c r="F160" s="94"/>
      <c r="G160" s="73"/>
      <c r="H160" s="13">
        <v>3500</v>
      </c>
      <c r="I160" s="20" t="e">
        <f t="shared" si="9"/>
        <v>#DIV/0!</v>
      </c>
      <c r="J160" s="6">
        <f t="shared" si="10"/>
        <v>-3500</v>
      </c>
      <c r="K160" s="14">
        <v>3071</v>
      </c>
      <c r="L160" s="21">
        <f t="shared" si="11"/>
        <v>0.8774285714285714</v>
      </c>
      <c r="M160" s="11">
        <f t="shared" si="12"/>
        <v>429</v>
      </c>
      <c r="N160" s="19"/>
    </row>
    <row r="161" spans="1:14" ht="13.5">
      <c r="A161" s="7">
        <v>146</v>
      </c>
      <c r="B161" s="5"/>
      <c r="C161" s="5" t="s">
        <v>209</v>
      </c>
      <c r="D161" s="91" t="s">
        <v>124</v>
      </c>
      <c r="E161" s="93"/>
      <c r="F161" s="94"/>
      <c r="G161" s="73"/>
      <c r="H161" s="13">
        <v>11500</v>
      </c>
      <c r="I161" s="20" t="e">
        <f t="shared" si="9"/>
        <v>#DIV/0!</v>
      </c>
      <c r="J161" s="6">
        <f t="shared" si="10"/>
        <v>-11500</v>
      </c>
      <c r="K161" s="14">
        <v>11200</v>
      </c>
      <c r="L161" s="21">
        <f t="shared" si="11"/>
        <v>0.9739130434782609</v>
      </c>
      <c r="M161" s="11">
        <f t="shared" si="12"/>
        <v>300</v>
      </c>
      <c r="N161" s="19"/>
    </row>
    <row r="162" spans="1:14" ht="24">
      <c r="A162" s="7">
        <v>147</v>
      </c>
      <c r="B162" s="5"/>
      <c r="C162" s="5" t="s">
        <v>210</v>
      </c>
      <c r="D162" s="91" t="s">
        <v>138</v>
      </c>
      <c r="E162" s="93"/>
      <c r="F162" s="94"/>
      <c r="G162" s="73"/>
      <c r="H162" s="13">
        <v>3100</v>
      </c>
      <c r="I162" s="20" t="e">
        <f aca="true" t="shared" si="13" ref="I162:I168">H162/G162</f>
        <v>#DIV/0!</v>
      </c>
      <c r="J162" s="6">
        <f aca="true" t="shared" si="14" ref="J162:J168">G162-H162</f>
        <v>-3100</v>
      </c>
      <c r="K162" s="14">
        <v>3100</v>
      </c>
      <c r="L162" s="21">
        <f aca="true" t="shared" si="15" ref="L162:L168">K162/H162</f>
        <v>1</v>
      </c>
      <c r="M162" s="11">
        <f aca="true" t="shared" si="16" ref="M162:M168">H162-K162</f>
        <v>0</v>
      </c>
      <c r="N162" s="19"/>
    </row>
    <row r="163" spans="1:14" ht="24">
      <c r="A163" s="7">
        <v>148</v>
      </c>
      <c r="B163" s="5"/>
      <c r="C163" s="5" t="s">
        <v>211</v>
      </c>
      <c r="D163" s="91" t="s">
        <v>138</v>
      </c>
      <c r="E163" s="93"/>
      <c r="F163" s="94"/>
      <c r="G163" s="73"/>
      <c r="H163" s="13">
        <v>720</v>
      </c>
      <c r="I163" s="20" t="e">
        <f t="shared" si="13"/>
        <v>#DIV/0!</v>
      </c>
      <c r="J163" s="6">
        <f t="shared" si="14"/>
        <v>-720</v>
      </c>
      <c r="K163" s="14">
        <v>720</v>
      </c>
      <c r="L163" s="21">
        <f t="shared" si="15"/>
        <v>1</v>
      </c>
      <c r="M163" s="11">
        <f t="shared" si="16"/>
        <v>0</v>
      </c>
      <c r="N163" s="19"/>
    </row>
    <row r="164" spans="1:14" ht="24">
      <c r="A164" s="7">
        <v>149</v>
      </c>
      <c r="B164" s="5"/>
      <c r="C164" s="5" t="s">
        <v>186</v>
      </c>
      <c r="D164" s="91" t="s">
        <v>138</v>
      </c>
      <c r="E164" s="93"/>
      <c r="F164" s="94"/>
      <c r="G164" s="73"/>
      <c r="H164" s="13">
        <v>1750</v>
      </c>
      <c r="I164" s="20" t="e">
        <f t="shared" si="13"/>
        <v>#DIV/0!</v>
      </c>
      <c r="J164" s="6">
        <f t="shared" si="14"/>
        <v>-1750</v>
      </c>
      <c r="K164" s="14">
        <v>1750</v>
      </c>
      <c r="L164" s="21">
        <f t="shared" si="15"/>
        <v>1</v>
      </c>
      <c r="M164" s="11">
        <f t="shared" si="16"/>
        <v>0</v>
      </c>
      <c r="N164" s="19"/>
    </row>
    <row r="165" spans="1:14" ht="24">
      <c r="A165" s="7">
        <v>150</v>
      </c>
      <c r="B165" s="5"/>
      <c r="C165" s="5" t="s">
        <v>212</v>
      </c>
      <c r="D165" s="91" t="s">
        <v>219</v>
      </c>
      <c r="E165" s="93"/>
      <c r="F165" s="94"/>
      <c r="G165" s="73"/>
      <c r="H165" s="13">
        <v>13419.6</v>
      </c>
      <c r="I165" s="20" t="e">
        <f t="shared" si="13"/>
        <v>#DIV/0!</v>
      </c>
      <c r="J165" s="6">
        <f t="shared" si="14"/>
        <v>-13419.6</v>
      </c>
      <c r="K165" s="14">
        <v>13419.6</v>
      </c>
      <c r="L165" s="21">
        <f t="shared" si="15"/>
        <v>1</v>
      </c>
      <c r="M165" s="11">
        <f t="shared" si="16"/>
        <v>0</v>
      </c>
      <c r="N165" s="19"/>
    </row>
    <row r="166" spans="1:14" ht="24">
      <c r="A166" s="7">
        <v>151</v>
      </c>
      <c r="B166" s="5"/>
      <c r="C166" s="5" t="s">
        <v>213</v>
      </c>
      <c r="D166" s="91" t="s">
        <v>219</v>
      </c>
      <c r="E166" s="93"/>
      <c r="F166" s="94"/>
      <c r="G166" s="73"/>
      <c r="H166" s="13">
        <v>5443.2</v>
      </c>
      <c r="I166" s="20" t="e">
        <f t="shared" si="13"/>
        <v>#DIV/0!</v>
      </c>
      <c r="J166" s="6">
        <f t="shared" si="14"/>
        <v>-5443.2</v>
      </c>
      <c r="K166" s="14">
        <v>5443.2</v>
      </c>
      <c r="L166" s="21">
        <f t="shared" si="15"/>
        <v>1</v>
      </c>
      <c r="M166" s="11">
        <f t="shared" si="16"/>
        <v>0</v>
      </c>
      <c r="N166" s="19"/>
    </row>
    <row r="167" spans="1:14" ht="24">
      <c r="A167" s="7">
        <v>152</v>
      </c>
      <c r="B167" s="5"/>
      <c r="C167" s="5" t="s">
        <v>214</v>
      </c>
      <c r="D167" s="91" t="s">
        <v>219</v>
      </c>
      <c r="E167" s="93"/>
      <c r="F167" s="94"/>
      <c r="G167" s="73"/>
      <c r="H167" s="13">
        <v>3984</v>
      </c>
      <c r="I167" s="20" t="e">
        <f t="shared" si="13"/>
        <v>#DIV/0!</v>
      </c>
      <c r="J167" s="6">
        <f t="shared" si="14"/>
        <v>-3984</v>
      </c>
      <c r="K167" s="14">
        <v>3984</v>
      </c>
      <c r="L167" s="21">
        <f t="shared" si="15"/>
        <v>1</v>
      </c>
      <c r="M167" s="11">
        <f t="shared" si="16"/>
        <v>0</v>
      </c>
      <c r="N167" s="19"/>
    </row>
    <row r="168" spans="1:14" ht="24">
      <c r="A168" s="7">
        <v>153</v>
      </c>
      <c r="B168" s="5"/>
      <c r="C168" s="5" t="s">
        <v>215</v>
      </c>
      <c r="D168" s="91" t="s">
        <v>219</v>
      </c>
      <c r="E168" s="93"/>
      <c r="F168" s="94"/>
      <c r="G168" s="73"/>
      <c r="H168" s="13">
        <v>1156</v>
      </c>
      <c r="I168" s="20" t="e">
        <f t="shared" si="13"/>
        <v>#DIV/0!</v>
      </c>
      <c r="J168" s="6">
        <f t="shared" si="14"/>
        <v>-1156</v>
      </c>
      <c r="K168" s="14">
        <v>1156</v>
      </c>
      <c r="L168" s="21">
        <f t="shared" si="15"/>
        <v>1</v>
      </c>
      <c r="M168" s="11">
        <f t="shared" si="16"/>
        <v>0</v>
      </c>
      <c r="N168" s="19"/>
    </row>
    <row r="169" spans="1:14" ht="24">
      <c r="A169" s="7">
        <v>154</v>
      </c>
      <c r="B169" s="5"/>
      <c r="C169" s="5" t="s">
        <v>170</v>
      </c>
      <c r="D169" s="91" t="s">
        <v>219</v>
      </c>
      <c r="E169" s="93"/>
      <c r="F169" s="94"/>
      <c r="G169" s="73"/>
      <c r="H169" s="13">
        <v>150</v>
      </c>
      <c r="I169" s="20" t="e">
        <f aca="true" t="shared" si="17" ref="I169:I175">H169/G169</f>
        <v>#DIV/0!</v>
      </c>
      <c r="J169" s="6">
        <f aca="true" t="shared" si="18" ref="J169:J175">G169-H169</f>
        <v>-150</v>
      </c>
      <c r="K169" s="14">
        <v>150</v>
      </c>
      <c r="L169" s="21">
        <f aca="true" t="shared" si="19" ref="L169:L175">K169/H169</f>
        <v>1</v>
      </c>
      <c r="M169" s="11">
        <f aca="true" t="shared" si="20" ref="M169:M175">H169-K169</f>
        <v>0</v>
      </c>
      <c r="N169" s="19"/>
    </row>
    <row r="170" spans="1:14" ht="25.5" customHeight="1">
      <c r="A170" s="7">
        <v>155</v>
      </c>
      <c r="B170" s="5"/>
      <c r="C170" s="5" t="s">
        <v>216</v>
      </c>
      <c r="D170" s="91" t="s">
        <v>169</v>
      </c>
      <c r="E170" s="93"/>
      <c r="F170" s="94"/>
      <c r="G170" s="73"/>
      <c r="H170" s="13">
        <v>546</v>
      </c>
      <c r="I170" s="20" t="e">
        <f t="shared" si="17"/>
        <v>#DIV/0!</v>
      </c>
      <c r="J170" s="6">
        <f t="shared" si="18"/>
        <v>-546</v>
      </c>
      <c r="K170" s="14">
        <v>182</v>
      </c>
      <c r="L170" s="21">
        <f t="shared" si="19"/>
        <v>0.3333333333333333</v>
      </c>
      <c r="M170" s="11">
        <f t="shared" si="20"/>
        <v>364</v>
      </c>
      <c r="N170" s="19"/>
    </row>
    <row r="171" spans="1:14" ht="30.75" customHeight="1">
      <c r="A171" s="7">
        <v>156</v>
      </c>
      <c r="B171" s="5"/>
      <c r="C171" s="5" t="s">
        <v>152</v>
      </c>
      <c r="D171" s="91" t="s">
        <v>169</v>
      </c>
      <c r="E171" s="93"/>
      <c r="F171" s="94"/>
      <c r="G171" s="73"/>
      <c r="H171" s="13">
        <v>840</v>
      </c>
      <c r="I171" s="20" t="e">
        <f t="shared" si="17"/>
        <v>#DIV/0!</v>
      </c>
      <c r="J171" s="6">
        <f t="shared" si="18"/>
        <v>-840</v>
      </c>
      <c r="K171" s="14">
        <v>840</v>
      </c>
      <c r="L171" s="21">
        <f t="shared" si="19"/>
        <v>1</v>
      </c>
      <c r="M171" s="11">
        <f t="shared" si="20"/>
        <v>0</v>
      </c>
      <c r="N171" s="19"/>
    </row>
    <row r="172" spans="1:14" ht="25.5" customHeight="1">
      <c r="A172" s="7">
        <v>157</v>
      </c>
      <c r="B172" s="5"/>
      <c r="C172" s="5" t="s">
        <v>217</v>
      </c>
      <c r="D172" s="91" t="s">
        <v>169</v>
      </c>
      <c r="E172" s="93"/>
      <c r="F172" s="94"/>
      <c r="G172" s="73"/>
      <c r="H172" s="13">
        <v>8000</v>
      </c>
      <c r="I172" s="20" t="e">
        <f t="shared" si="17"/>
        <v>#DIV/0!</v>
      </c>
      <c r="J172" s="6">
        <f t="shared" si="18"/>
        <v>-8000</v>
      </c>
      <c r="K172" s="14">
        <v>7385.18</v>
      </c>
      <c r="L172" s="21">
        <f t="shared" si="19"/>
        <v>0.9231475</v>
      </c>
      <c r="M172" s="11">
        <f t="shared" si="20"/>
        <v>614.8199999999997</v>
      </c>
      <c r="N172" s="19"/>
    </row>
    <row r="173" spans="1:14" ht="30" customHeight="1">
      <c r="A173" s="7">
        <v>158</v>
      </c>
      <c r="B173" s="5"/>
      <c r="C173" s="5" t="s">
        <v>218</v>
      </c>
      <c r="D173" s="91" t="s">
        <v>169</v>
      </c>
      <c r="E173" s="93"/>
      <c r="F173" s="94"/>
      <c r="G173" s="73"/>
      <c r="H173" s="13">
        <v>2281</v>
      </c>
      <c r="I173" s="20" t="e">
        <f t="shared" si="17"/>
        <v>#DIV/0!</v>
      </c>
      <c r="J173" s="6">
        <f t="shared" si="18"/>
        <v>-2281</v>
      </c>
      <c r="K173" s="14">
        <v>1281</v>
      </c>
      <c r="L173" s="21">
        <f t="shared" si="19"/>
        <v>0.5615957913195967</v>
      </c>
      <c r="M173" s="11">
        <f t="shared" si="20"/>
        <v>1000</v>
      </c>
      <c r="N173" s="19"/>
    </row>
    <row r="174" spans="1:14" ht="24.75" customHeight="1">
      <c r="A174" s="7">
        <v>159</v>
      </c>
      <c r="B174" s="5"/>
      <c r="C174" s="5" t="s">
        <v>186</v>
      </c>
      <c r="D174" s="91" t="s">
        <v>220</v>
      </c>
      <c r="E174" s="93"/>
      <c r="F174" s="94"/>
      <c r="G174" s="73"/>
      <c r="H174" s="13">
        <v>600</v>
      </c>
      <c r="I174" s="20" t="e">
        <f t="shared" si="17"/>
        <v>#DIV/0!</v>
      </c>
      <c r="J174" s="6">
        <f t="shared" si="18"/>
        <v>-600</v>
      </c>
      <c r="K174" s="14"/>
      <c r="L174" s="21">
        <f t="shared" si="19"/>
        <v>0</v>
      </c>
      <c r="M174" s="11">
        <f t="shared" si="20"/>
        <v>600</v>
      </c>
      <c r="N174" s="19"/>
    </row>
    <row r="175" spans="1:14" ht="30" customHeight="1">
      <c r="A175" s="7">
        <v>160</v>
      </c>
      <c r="B175" s="5"/>
      <c r="C175" s="5" t="s">
        <v>221</v>
      </c>
      <c r="D175" s="91" t="s">
        <v>220</v>
      </c>
      <c r="E175" s="93"/>
      <c r="F175" s="94"/>
      <c r="G175" s="73"/>
      <c r="H175" s="13">
        <v>283.5</v>
      </c>
      <c r="I175" s="20" t="e">
        <f t="shared" si="17"/>
        <v>#DIV/0!</v>
      </c>
      <c r="J175" s="6">
        <f t="shared" si="18"/>
        <v>-283.5</v>
      </c>
      <c r="K175" s="14">
        <v>283.5</v>
      </c>
      <c r="L175" s="21">
        <f t="shared" si="19"/>
        <v>1</v>
      </c>
      <c r="M175" s="11">
        <f t="shared" si="20"/>
        <v>0</v>
      </c>
      <c r="N175" s="19"/>
    </row>
    <row r="176" spans="1:14" ht="26.25" customHeight="1">
      <c r="A176" s="7">
        <v>161</v>
      </c>
      <c r="B176" s="5"/>
      <c r="C176" s="5" t="s">
        <v>168</v>
      </c>
      <c r="D176" s="91" t="s">
        <v>180</v>
      </c>
      <c r="E176" s="93"/>
      <c r="F176" s="94"/>
      <c r="G176" s="73"/>
      <c r="H176" s="13">
        <v>20000</v>
      </c>
      <c r="I176" s="20" t="e">
        <f t="shared" si="9"/>
        <v>#DIV/0!</v>
      </c>
      <c r="J176" s="6">
        <f t="shared" si="10"/>
        <v>-20000</v>
      </c>
      <c r="K176" s="14"/>
      <c r="L176" s="21">
        <f t="shared" si="11"/>
        <v>0</v>
      </c>
      <c r="M176" s="11">
        <f t="shared" si="12"/>
        <v>20000</v>
      </c>
      <c r="N176" s="19"/>
    </row>
    <row r="177" spans="1:14" ht="24">
      <c r="A177" s="7">
        <v>162</v>
      </c>
      <c r="B177" s="5"/>
      <c r="C177" s="5" t="s">
        <v>143</v>
      </c>
      <c r="D177" s="91" t="s">
        <v>180</v>
      </c>
      <c r="E177" s="93"/>
      <c r="F177" s="94"/>
      <c r="G177" s="73"/>
      <c r="H177" s="13">
        <v>1000</v>
      </c>
      <c r="I177" s="20" t="e">
        <f t="shared" si="9"/>
        <v>#DIV/0!</v>
      </c>
      <c r="J177" s="6">
        <f t="shared" si="10"/>
        <v>-1000</v>
      </c>
      <c r="K177" s="14">
        <v>1000</v>
      </c>
      <c r="L177" s="21">
        <f t="shared" si="11"/>
        <v>1</v>
      </c>
      <c r="M177" s="11">
        <f t="shared" si="12"/>
        <v>0</v>
      </c>
      <c r="N177" s="19"/>
    </row>
    <row r="178" spans="1:14" ht="13.5">
      <c r="A178" s="7">
        <v>163</v>
      </c>
      <c r="B178" s="5"/>
      <c r="C178" s="5" t="s">
        <v>222</v>
      </c>
      <c r="D178" s="91" t="s">
        <v>131</v>
      </c>
      <c r="E178" s="93"/>
      <c r="F178" s="94"/>
      <c r="G178" s="73"/>
      <c r="H178" s="13">
        <v>350</v>
      </c>
      <c r="I178" s="20" t="e">
        <f t="shared" si="9"/>
        <v>#DIV/0!</v>
      </c>
      <c r="J178" s="6">
        <f t="shared" si="10"/>
        <v>-350</v>
      </c>
      <c r="K178" s="14">
        <v>124.54</v>
      </c>
      <c r="L178" s="21">
        <f t="shared" si="11"/>
        <v>0.35582857142857144</v>
      </c>
      <c r="M178" s="11">
        <f t="shared" si="12"/>
        <v>225.45999999999998</v>
      </c>
      <c r="N178" s="19"/>
    </row>
    <row r="179" spans="1:14" ht="13.5">
      <c r="A179" s="7">
        <v>164</v>
      </c>
      <c r="B179" s="5"/>
      <c r="C179" s="5" t="s">
        <v>223</v>
      </c>
      <c r="D179" s="91" t="s">
        <v>131</v>
      </c>
      <c r="E179" s="93"/>
      <c r="F179" s="94"/>
      <c r="G179" s="73"/>
      <c r="H179" s="13">
        <v>231.8</v>
      </c>
      <c r="I179" s="20" t="e">
        <f t="shared" si="9"/>
        <v>#DIV/0!</v>
      </c>
      <c r="J179" s="6">
        <f t="shared" si="10"/>
        <v>-231.8</v>
      </c>
      <c r="K179" s="14">
        <v>146.4</v>
      </c>
      <c r="L179" s="21">
        <f t="shared" si="11"/>
        <v>0.631578947368421</v>
      </c>
      <c r="M179" s="11">
        <f t="shared" si="12"/>
        <v>85.4</v>
      </c>
      <c r="N179" s="19"/>
    </row>
    <row r="180" spans="1:14" ht="24">
      <c r="A180" s="7">
        <v>165</v>
      </c>
      <c r="B180" s="5"/>
      <c r="C180" s="5" t="s">
        <v>224</v>
      </c>
      <c r="D180" s="91" t="s">
        <v>171</v>
      </c>
      <c r="E180" s="93"/>
      <c r="F180" s="94"/>
      <c r="G180" s="73"/>
      <c r="H180" s="13">
        <v>5600</v>
      </c>
      <c r="I180" s="20" t="e">
        <f t="shared" si="9"/>
        <v>#DIV/0!</v>
      </c>
      <c r="J180" s="6">
        <f t="shared" si="10"/>
        <v>-5600</v>
      </c>
      <c r="K180" s="14">
        <v>5600</v>
      </c>
      <c r="L180" s="21">
        <f t="shared" si="11"/>
        <v>1</v>
      </c>
      <c r="M180" s="11">
        <f t="shared" si="12"/>
        <v>0</v>
      </c>
      <c r="N180" s="19"/>
    </row>
    <row r="181" spans="1:14" ht="24">
      <c r="A181" s="7">
        <v>166</v>
      </c>
      <c r="B181" s="5"/>
      <c r="C181" s="5" t="s">
        <v>225</v>
      </c>
      <c r="D181" s="91" t="s">
        <v>171</v>
      </c>
      <c r="E181" s="93"/>
      <c r="F181" s="94"/>
      <c r="G181" s="73"/>
      <c r="H181" s="13">
        <v>204.08</v>
      </c>
      <c r="I181" s="20" t="e">
        <f t="shared" si="9"/>
        <v>#DIV/0!</v>
      </c>
      <c r="J181" s="6">
        <f t="shared" si="10"/>
        <v>-204.08</v>
      </c>
      <c r="K181" s="14">
        <v>204.08</v>
      </c>
      <c r="L181" s="21">
        <f t="shared" si="11"/>
        <v>1</v>
      </c>
      <c r="M181" s="11">
        <f t="shared" si="12"/>
        <v>0</v>
      </c>
      <c r="N181" s="19"/>
    </row>
    <row r="182" spans="1:14" ht="13.5">
      <c r="A182" s="7">
        <v>167</v>
      </c>
      <c r="B182" s="5"/>
      <c r="C182" s="5" t="s">
        <v>168</v>
      </c>
      <c r="D182" s="91" t="s">
        <v>185</v>
      </c>
      <c r="E182" s="93"/>
      <c r="F182" s="94"/>
      <c r="G182" s="73"/>
      <c r="H182" s="13">
        <v>1700</v>
      </c>
      <c r="I182" s="20" t="e">
        <f t="shared" si="9"/>
        <v>#DIV/0!</v>
      </c>
      <c r="J182" s="6">
        <f t="shared" si="10"/>
        <v>-1700</v>
      </c>
      <c r="K182" s="14">
        <v>1700</v>
      </c>
      <c r="L182" s="21">
        <f t="shared" si="11"/>
        <v>1</v>
      </c>
      <c r="M182" s="11">
        <f t="shared" si="12"/>
        <v>0</v>
      </c>
      <c r="N182" s="19"/>
    </row>
    <row r="183" spans="1:14" ht="24">
      <c r="A183" s="7">
        <v>168</v>
      </c>
      <c r="B183" s="5"/>
      <c r="C183" s="5" t="s">
        <v>226</v>
      </c>
      <c r="D183" s="91" t="s">
        <v>160</v>
      </c>
      <c r="E183" s="93"/>
      <c r="F183" s="94"/>
      <c r="G183" s="73"/>
      <c r="H183" s="13">
        <v>650</v>
      </c>
      <c r="I183" s="20" t="e">
        <f t="shared" si="9"/>
        <v>#DIV/0!</v>
      </c>
      <c r="J183" s="6">
        <f t="shared" si="10"/>
        <v>-650</v>
      </c>
      <c r="K183" s="14">
        <v>149.45</v>
      </c>
      <c r="L183" s="21">
        <f t="shared" si="11"/>
        <v>0.2299230769230769</v>
      </c>
      <c r="M183" s="11">
        <f t="shared" si="12"/>
        <v>500.55</v>
      </c>
      <c r="N183" s="19"/>
    </row>
    <row r="184" spans="1:14" ht="13.5">
      <c r="A184" s="7">
        <v>169</v>
      </c>
      <c r="B184" s="5"/>
      <c r="C184" s="5"/>
      <c r="D184" s="91"/>
      <c r="E184" s="93"/>
      <c r="F184" s="94"/>
      <c r="G184" s="73"/>
      <c r="H184" s="13"/>
      <c r="I184" s="20" t="e">
        <f t="shared" si="9"/>
        <v>#DIV/0!</v>
      </c>
      <c r="J184" s="6">
        <f t="shared" si="10"/>
        <v>0</v>
      </c>
      <c r="K184" s="14"/>
      <c r="L184" s="21" t="e">
        <f t="shared" si="11"/>
        <v>#DIV/0!</v>
      </c>
      <c r="M184" s="11">
        <f t="shared" si="12"/>
        <v>0</v>
      </c>
      <c r="N184" s="19"/>
    </row>
    <row r="185" spans="1:14" ht="13.5">
      <c r="A185" s="7">
        <v>170</v>
      </c>
      <c r="B185" s="5"/>
      <c r="C185" s="5"/>
      <c r="D185" s="91"/>
      <c r="E185" s="93"/>
      <c r="F185" s="94"/>
      <c r="G185" s="73"/>
      <c r="H185" s="13"/>
      <c r="I185" s="20" t="e">
        <f t="shared" si="9"/>
        <v>#DIV/0!</v>
      </c>
      <c r="J185" s="6">
        <f t="shared" si="10"/>
        <v>0</v>
      </c>
      <c r="K185" s="14"/>
      <c r="L185" s="21" t="e">
        <f t="shared" si="11"/>
        <v>#DIV/0!</v>
      </c>
      <c r="M185" s="11">
        <f t="shared" si="12"/>
        <v>0</v>
      </c>
      <c r="N185" s="19"/>
    </row>
    <row r="186" spans="1:14" ht="13.5">
      <c r="A186" s="7">
        <v>171</v>
      </c>
      <c r="B186" s="5"/>
      <c r="C186" s="5"/>
      <c r="D186" s="91"/>
      <c r="E186" s="93"/>
      <c r="F186" s="94"/>
      <c r="G186" s="73"/>
      <c r="H186" s="13"/>
      <c r="I186" s="20" t="e">
        <f t="shared" si="9"/>
        <v>#DIV/0!</v>
      </c>
      <c r="J186" s="6">
        <f t="shared" si="10"/>
        <v>0</v>
      </c>
      <c r="K186" s="14"/>
      <c r="L186" s="21" t="e">
        <f t="shared" si="11"/>
        <v>#DIV/0!</v>
      </c>
      <c r="M186" s="11">
        <f t="shared" si="12"/>
        <v>0</v>
      </c>
      <c r="N186" s="19"/>
    </row>
    <row r="187" spans="1:14" ht="13.5">
      <c r="A187" s="7">
        <v>172</v>
      </c>
      <c r="B187" s="5"/>
      <c r="C187" s="5"/>
      <c r="D187" s="91"/>
      <c r="E187" s="93"/>
      <c r="F187" s="94"/>
      <c r="G187" s="73"/>
      <c r="H187" s="13"/>
      <c r="I187" s="20" t="e">
        <f t="shared" si="9"/>
        <v>#DIV/0!</v>
      </c>
      <c r="J187" s="6">
        <f t="shared" si="10"/>
        <v>0</v>
      </c>
      <c r="K187" s="14"/>
      <c r="L187" s="21" t="e">
        <f t="shared" si="11"/>
        <v>#DIV/0!</v>
      </c>
      <c r="M187" s="11">
        <f t="shared" si="12"/>
        <v>0</v>
      </c>
      <c r="N187" s="19"/>
    </row>
    <row r="188" spans="1:14" ht="13.5">
      <c r="A188" s="7">
        <v>173</v>
      </c>
      <c r="B188" s="5"/>
      <c r="C188" s="5"/>
      <c r="D188" s="91"/>
      <c r="E188" s="93"/>
      <c r="F188" s="94"/>
      <c r="G188" s="73"/>
      <c r="H188" s="13"/>
      <c r="I188" s="20" t="e">
        <f t="shared" si="9"/>
        <v>#DIV/0!</v>
      </c>
      <c r="J188" s="6">
        <f t="shared" si="10"/>
        <v>0</v>
      </c>
      <c r="K188" s="14"/>
      <c r="L188" s="21" t="e">
        <f t="shared" si="11"/>
        <v>#DIV/0!</v>
      </c>
      <c r="M188" s="11">
        <f t="shared" si="12"/>
        <v>0</v>
      </c>
      <c r="N188" s="19"/>
    </row>
    <row r="189" spans="1:14" ht="13.5">
      <c r="A189" s="7">
        <v>174</v>
      </c>
      <c r="B189" s="5"/>
      <c r="C189" s="5"/>
      <c r="D189" s="91"/>
      <c r="E189" s="93"/>
      <c r="F189" s="94"/>
      <c r="G189" s="73"/>
      <c r="H189" s="13"/>
      <c r="I189" s="20" t="e">
        <f t="shared" si="9"/>
        <v>#DIV/0!</v>
      </c>
      <c r="J189" s="6">
        <f t="shared" si="10"/>
        <v>0</v>
      </c>
      <c r="K189" s="14"/>
      <c r="L189" s="21" t="e">
        <f t="shared" si="11"/>
        <v>#DIV/0!</v>
      </c>
      <c r="M189" s="11">
        <f t="shared" si="12"/>
        <v>0</v>
      </c>
      <c r="N189" s="19"/>
    </row>
    <row r="190" spans="1:14" ht="13.5">
      <c r="A190" s="7">
        <v>175</v>
      </c>
      <c r="B190" s="5"/>
      <c r="C190" s="5"/>
      <c r="D190" s="91"/>
      <c r="E190" s="93"/>
      <c r="F190" s="94"/>
      <c r="G190" s="73"/>
      <c r="H190" s="13"/>
      <c r="I190" s="20" t="e">
        <f t="shared" si="9"/>
        <v>#DIV/0!</v>
      </c>
      <c r="J190" s="6">
        <f t="shared" si="10"/>
        <v>0</v>
      </c>
      <c r="K190" s="14"/>
      <c r="L190" s="21" t="e">
        <f t="shared" si="11"/>
        <v>#DIV/0!</v>
      </c>
      <c r="M190" s="11">
        <f t="shared" si="12"/>
        <v>0</v>
      </c>
      <c r="N190" s="19"/>
    </row>
    <row r="191" spans="1:14" ht="13.5">
      <c r="A191" s="7">
        <v>176</v>
      </c>
      <c r="B191" s="5"/>
      <c r="C191" s="5"/>
      <c r="D191" s="91"/>
      <c r="E191" s="93"/>
      <c r="F191" s="94"/>
      <c r="G191" s="73"/>
      <c r="H191" s="13"/>
      <c r="I191" s="20" t="e">
        <f t="shared" si="9"/>
        <v>#DIV/0!</v>
      </c>
      <c r="J191" s="6">
        <f t="shared" si="10"/>
        <v>0</v>
      </c>
      <c r="K191" s="14"/>
      <c r="L191" s="21" t="e">
        <f t="shared" si="11"/>
        <v>#DIV/0!</v>
      </c>
      <c r="M191" s="11">
        <f t="shared" si="12"/>
        <v>0</v>
      </c>
      <c r="N191" s="19"/>
    </row>
    <row r="192" spans="1:14" ht="13.5">
      <c r="A192" s="7">
        <v>177</v>
      </c>
      <c r="B192" s="5"/>
      <c r="C192" s="5"/>
      <c r="D192" s="91"/>
      <c r="E192" s="93"/>
      <c r="F192" s="94"/>
      <c r="G192" s="73"/>
      <c r="H192" s="13"/>
      <c r="I192" s="20" t="e">
        <f t="shared" si="9"/>
        <v>#DIV/0!</v>
      </c>
      <c r="J192" s="6">
        <f t="shared" si="10"/>
        <v>0</v>
      </c>
      <c r="K192" s="14"/>
      <c r="L192" s="21" t="e">
        <f t="shared" si="11"/>
        <v>#DIV/0!</v>
      </c>
      <c r="M192" s="11">
        <f t="shared" si="12"/>
        <v>0</v>
      </c>
      <c r="N192" s="19"/>
    </row>
    <row r="193" spans="1:14" ht="13.5">
      <c r="A193" s="7">
        <v>178</v>
      </c>
      <c r="B193" s="5"/>
      <c r="C193" s="5"/>
      <c r="D193" s="91"/>
      <c r="E193" s="93"/>
      <c r="F193" s="94"/>
      <c r="G193" s="73"/>
      <c r="H193" s="13"/>
      <c r="I193" s="20" t="e">
        <f t="shared" si="9"/>
        <v>#DIV/0!</v>
      </c>
      <c r="J193" s="6">
        <f t="shared" si="10"/>
        <v>0</v>
      </c>
      <c r="K193" s="14"/>
      <c r="L193" s="21" t="e">
        <f t="shared" si="11"/>
        <v>#DIV/0!</v>
      </c>
      <c r="M193" s="11">
        <f t="shared" si="12"/>
        <v>0</v>
      </c>
      <c r="N193" s="19"/>
    </row>
    <row r="194" spans="1:14" ht="13.5">
      <c r="A194" s="7">
        <v>179</v>
      </c>
      <c r="B194" s="5"/>
      <c r="C194" s="5"/>
      <c r="D194" s="91"/>
      <c r="E194" s="93"/>
      <c r="F194" s="94"/>
      <c r="G194" s="73"/>
      <c r="H194" s="13"/>
      <c r="I194" s="20" t="e">
        <f t="shared" si="9"/>
        <v>#DIV/0!</v>
      </c>
      <c r="J194" s="6">
        <f t="shared" si="10"/>
        <v>0</v>
      </c>
      <c r="K194" s="14"/>
      <c r="L194" s="21" t="e">
        <f t="shared" si="11"/>
        <v>#DIV/0!</v>
      </c>
      <c r="M194" s="11">
        <f t="shared" si="12"/>
        <v>0</v>
      </c>
      <c r="N194" s="19"/>
    </row>
    <row r="195" spans="1:14" ht="13.5">
      <c r="A195" s="7">
        <v>180</v>
      </c>
      <c r="B195" s="5"/>
      <c r="C195" s="5"/>
      <c r="D195" s="91"/>
      <c r="E195" s="93"/>
      <c r="F195" s="94"/>
      <c r="G195" s="73"/>
      <c r="H195" s="13"/>
      <c r="I195" s="20" t="e">
        <f aca="true" t="shared" si="21" ref="I195:I214">H195/G195</f>
        <v>#DIV/0!</v>
      </c>
      <c r="J195" s="6">
        <f aca="true" t="shared" si="22" ref="J195:J214">G195-H195</f>
        <v>0</v>
      </c>
      <c r="K195" s="14"/>
      <c r="L195" s="21" t="e">
        <f aca="true" t="shared" si="23" ref="L195:L214">K195/H195</f>
        <v>#DIV/0!</v>
      </c>
      <c r="M195" s="11">
        <f aca="true" t="shared" si="24" ref="M195:M214">H195-K195</f>
        <v>0</v>
      </c>
      <c r="N195" s="19"/>
    </row>
    <row r="196" spans="1:14" ht="13.5">
      <c r="A196" s="7">
        <v>181</v>
      </c>
      <c r="B196" s="5"/>
      <c r="C196" s="5"/>
      <c r="D196" s="91"/>
      <c r="E196" s="93"/>
      <c r="F196" s="94"/>
      <c r="G196" s="73"/>
      <c r="H196" s="13"/>
      <c r="I196" s="20" t="e">
        <f t="shared" si="21"/>
        <v>#DIV/0!</v>
      </c>
      <c r="J196" s="6">
        <f t="shared" si="22"/>
        <v>0</v>
      </c>
      <c r="K196" s="14"/>
      <c r="L196" s="21" t="e">
        <f t="shared" si="23"/>
        <v>#DIV/0!</v>
      </c>
      <c r="M196" s="11">
        <f t="shared" si="24"/>
        <v>0</v>
      </c>
      <c r="N196" s="19"/>
    </row>
    <row r="197" spans="1:14" ht="13.5">
      <c r="A197" s="7">
        <v>182</v>
      </c>
      <c r="B197" s="5"/>
      <c r="C197" s="5"/>
      <c r="D197" s="91"/>
      <c r="E197" s="93"/>
      <c r="F197" s="94"/>
      <c r="G197" s="73"/>
      <c r="H197" s="13"/>
      <c r="I197" s="20" t="e">
        <f t="shared" si="21"/>
        <v>#DIV/0!</v>
      </c>
      <c r="J197" s="6">
        <f t="shared" si="22"/>
        <v>0</v>
      </c>
      <c r="K197" s="14"/>
      <c r="L197" s="21" t="e">
        <f t="shared" si="23"/>
        <v>#DIV/0!</v>
      </c>
      <c r="M197" s="11">
        <f t="shared" si="24"/>
        <v>0</v>
      </c>
      <c r="N197" s="19"/>
    </row>
    <row r="198" spans="1:14" ht="13.5">
      <c r="A198" s="7">
        <v>183</v>
      </c>
      <c r="B198" s="5"/>
      <c r="C198" s="5"/>
      <c r="D198" s="91"/>
      <c r="E198" s="93"/>
      <c r="F198" s="94"/>
      <c r="G198" s="73"/>
      <c r="H198" s="13"/>
      <c r="I198" s="20" t="e">
        <f t="shared" si="21"/>
        <v>#DIV/0!</v>
      </c>
      <c r="J198" s="6">
        <f t="shared" si="22"/>
        <v>0</v>
      </c>
      <c r="K198" s="14"/>
      <c r="L198" s="21" t="e">
        <f t="shared" si="23"/>
        <v>#DIV/0!</v>
      </c>
      <c r="M198" s="11">
        <f t="shared" si="24"/>
        <v>0</v>
      </c>
      <c r="N198" s="19"/>
    </row>
    <row r="199" spans="1:14" ht="13.5">
      <c r="A199" s="7">
        <v>184</v>
      </c>
      <c r="B199" s="5"/>
      <c r="C199" s="5"/>
      <c r="D199" s="91"/>
      <c r="E199" s="93"/>
      <c r="F199" s="94"/>
      <c r="G199" s="73"/>
      <c r="H199" s="13"/>
      <c r="I199" s="20" t="e">
        <f t="shared" si="21"/>
        <v>#DIV/0!</v>
      </c>
      <c r="J199" s="6">
        <f t="shared" si="22"/>
        <v>0</v>
      </c>
      <c r="K199" s="14"/>
      <c r="L199" s="21" t="e">
        <f t="shared" si="23"/>
        <v>#DIV/0!</v>
      </c>
      <c r="M199" s="11">
        <f t="shared" si="24"/>
        <v>0</v>
      </c>
      <c r="N199" s="19"/>
    </row>
    <row r="200" spans="1:14" ht="13.5">
      <c r="A200" s="7">
        <v>185</v>
      </c>
      <c r="B200" s="5"/>
      <c r="C200" s="5"/>
      <c r="D200" s="91"/>
      <c r="E200" s="93"/>
      <c r="F200" s="94"/>
      <c r="G200" s="73"/>
      <c r="H200" s="13"/>
      <c r="I200" s="20" t="e">
        <f t="shared" si="21"/>
        <v>#DIV/0!</v>
      </c>
      <c r="J200" s="6">
        <f t="shared" si="22"/>
        <v>0</v>
      </c>
      <c r="K200" s="14"/>
      <c r="L200" s="21" t="e">
        <f t="shared" si="23"/>
        <v>#DIV/0!</v>
      </c>
      <c r="M200" s="11">
        <f t="shared" si="24"/>
        <v>0</v>
      </c>
      <c r="N200" s="19"/>
    </row>
    <row r="201" spans="1:14" ht="13.5">
      <c r="A201" s="7">
        <v>186</v>
      </c>
      <c r="B201" s="5"/>
      <c r="C201" s="5"/>
      <c r="D201" s="91"/>
      <c r="E201" s="93"/>
      <c r="F201" s="94"/>
      <c r="G201" s="73"/>
      <c r="H201" s="13"/>
      <c r="I201" s="20" t="e">
        <f t="shared" si="21"/>
        <v>#DIV/0!</v>
      </c>
      <c r="J201" s="6">
        <f t="shared" si="22"/>
        <v>0</v>
      </c>
      <c r="K201" s="14"/>
      <c r="L201" s="21" t="e">
        <f t="shared" si="23"/>
        <v>#DIV/0!</v>
      </c>
      <c r="M201" s="11">
        <f t="shared" si="24"/>
        <v>0</v>
      </c>
      <c r="N201" s="19"/>
    </row>
    <row r="202" spans="1:14" ht="13.5">
      <c r="A202" s="7">
        <v>187</v>
      </c>
      <c r="B202" s="5"/>
      <c r="C202" s="5"/>
      <c r="D202" s="91"/>
      <c r="E202" s="93"/>
      <c r="F202" s="94"/>
      <c r="G202" s="73"/>
      <c r="H202" s="13"/>
      <c r="I202" s="20" t="e">
        <f t="shared" si="21"/>
        <v>#DIV/0!</v>
      </c>
      <c r="J202" s="6">
        <f t="shared" si="22"/>
        <v>0</v>
      </c>
      <c r="K202" s="14"/>
      <c r="L202" s="21" t="e">
        <f t="shared" si="23"/>
        <v>#DIV/0!</v>
      </c>
      <c r="M202" s="11">
        <f t="shared" si="24"/>
        <v>0</v>
      </c>
      <c r="N202" s="19"/>
    </row>
    <row r="203" spans="1:14" ht="13.5">
      <c r="A203" s="7">
        <v>188</v>
      </c>
      <c r="B203" s="5"/>
      <c r="C203" s="5"/>
      <c r="D203" s="91"/>
      <c r="E203" s="93"/>
      <c r="F203" s="94"/>
      <c r="G203" s="73"/>
      <c r="H203" s="13"/>
      <c r="I203" s="20" t="e">
        <f t="shared" si="21"/>
        <v>#DIV/0!</v>
      </c>
      <c r="J203" s="6">
        <f t="shared" si="22"/>
        <v>0</v>
      </c>
      <c r="K203" s="14"/>
      <c r="L203" s="21" t="e">
        <f t="shared" si="23"/>
        <v>#DIV/0!</v>
      </c>
      <c r="M203" s="11">
        <f t="shared" si="24"/>
        <v>0</v>
      </c>
      <c r="N203" s="19"/>
    </row>
    <row r="204" spans="1:14" ht="13.5">
      <c r="A204" s="7">
        <v>189</v>
      </c>
      <c r="B204" s="5"/>
      <c r="C204" s="5"/>
      <c r="D204" s="91"/>
      <c r="E204" s="93"/>
      <c r="F204" s="94"/>
      <c r="G204" s="73"/>
      <c r="H204" s="13"/>
      <c r="I204" s="20" t="e">
        <f t="shared" si="21"/>
        <v>#DIV/0!</v>
      </c>
      <c r="J204" s="6">
        <f t="shared" si="22"/>
        <v>0</v>
      </c>
      <c r="K204" s="14"/>
      <c r="L204" s="21" t="e">
        <f t="shared" si="23"/>
        <v>#DIV/0!</v>
      </c>
      <c r="M204" s="11">
        <f t="shared" si="24"/>
        <v>0</v>
      </c>
      <c r="N204" s="19"/>
    </row>
    <row r="205" spans="1:14" ht="13.5">
      <c r="A205" s="7">
        <v>190</v>
      </c>
      <c r="B205" s="5"/>
      <c r="C205" s="5"/>
      <c r="D205" s="91"/>
      <c r="E205" s="93"/>
      <c r="F205" s="94"/>
      <c r="G205" s="73"/>
      <c r="H205" s="13"/>
      <c r="I205" s="20" t="e">
        <f t="shared" si="21"/>
        <v>#DIV/0!</v>
      </c>
      <c r="J205" s="6">
        <f t="shared" si="22"/>
        <v>0</v>
      </c>
      <c r="K205" s="14"/>
      <c r="L205" s="21" t="e">
        <f t="shared" si="23"/>
        <v>#DIV/0!</v>
      </c>
      <c r="M205" s="11">
        <f t="shared" si="24"/>
        <v>0</v>
      </c>
      <c r="N205" s="19"/>
    </row>
    <row r="206" spans="1:14" ht="13.5">
      <c r="A206" s="7">
        <v>191</v>
      </c>
      <c r="B206" s="5"/>
      <c r="C206" s="5"/>
      <c r="D206" s="91"/>
      <c r="E206" s="93"/>
      <c r="F206" s="94"/>
      <c r="G206" s="73"/>
      <c r="H206" s="13"/>
      <c r="I206" s="20" t="e">
        <f t="shared" si="21"/>
        <v>#DIV/0!</v>
      </c>
      <c r="J206" s="6">
        <f t="shared" si="22"/>
        <v>0</v>
      </c>
      <c r="K206" s="14"/>
      <c r="L206" s="21" t="e">
        <f t="shared" si="23"/>
        <v>#DIV/0!</v>
      </c>
      <c r="M206" s="11">
        <f t="shared" si="24"/>
        <v>0</v>
      </c>
      <c r="N206" s="19"/>
    </row>
    <row r="207" spans="1:14" ht="13.5">
      <c r="A207" s="7">
        <v>192</v>
      </c>
      <c r="B207" s="5"/>
      <c r="C207" s="5"/>
      <c r="D207" s="91"/>
      <c r="E207" s="93"/>
      <c r="F207" s="94"/>
      <c r="G207" s="73"/>
      <c r="H207" s="13"/>
      <c r="I207" s="20" t="e">
        <f t="shared" si="21"/>
        <v>#DIV/0!</v>
      </c>
      <c r="J207" s="6">
        <f t="shared" si="22"/>
        <v>0</v>
      </c>
      <c r="K207" s="14"/>
      <c r="L207" s="21" t="e">
        <f t="shared" si="23"/>
        <v>#DIV/0!</v>
      </c>
      <c r="M207" s="11">
        <f t="shared" si="24"/>
        <v>0</v>
      </c>
      <c r="N207" s="19"/>
    </row>
    <row r="208" spans="1:14" ht="13.5">
      <c r="A208" s="7">
        <v>193</v>
      </c>
      <c r="B208" s="5"/>
      <c r="C208" s="5"/>
      <c r="D208" s="91"/>
      <c r="E208" s="93"/>
      <c r="F208" s="94"/>
      <c r="G208" s="73"/>
      <c r="H208" s="13"/>
      <c r="I208" s="20" t="e">
        <f t="shared" si="21"/>
        <v>#DIV/0!</v>
      </c>
      <c r="J208" s="6">
        <f t="shared" si="22"/>
        <v>0</v>
      </c>
      <c r="K208" s="14"/>
      <c r="L208" s="21" t="e">
        <f t="shared" si="23"/>
        <v>#DIV/0!</v>
      </c>
      <c r="M208" s="11">
        <f t="shared" si="24"/>
        <v>0</v>
      </c>
      <c r="N208" s="19"/>
    </row>
    <row r="209" spans="1:14" ht="13.5">
      <c r="A209" s="7">
        <v>194</v>
      </c>
      <c r="B209" s="5"/>
      <c r="C209" s="5"/>
      <c r="D209" s="91"/>
      <c r="E209" s="93"/>
      <c r="F209" s="94"/>
      <c r="G209" s="73"/>
      <c r="H209" s="13"/>
      <c r="I209" s="20" t="e">
        <f t="shared" si="21"/>
        <v>#DIV/0!</v>
      </c>
      <c r="J209" s="6">
        <f t="shared" si="22"/>
        <v>0</v>
      </c>
      <c r="K209" s="14"/>
      <c r="L209" s="21" t="e">
        <f t="shared" si="23"/>
        <v>#DIV/0!</v>
      </c>
      <c r="M209" s="11">
        <f t="shared" si="24"/>
        <v>0</v>
      </c>
      <c r="N209" s="19"/>
    </row>
    <row r="210" spans="1:14" ht="13.5">
      <c r="A210" s="7">
        <v>195</v>
      </c>
      <c r="B210" s="5"/>
      <c r="C210" s="5"/>
      <c r="D210" s="91"/>
      <c r="E210" s="93"/>
      <c r="F210" s="94"/>
      <c r="G210" s="73"/>
      <c r="H210" s="13"/>
      <c r="I210" s="20" t="e">
        <f t="shared" si="21"/>
        <v>#DIV/0!</v>
      </c>
      <c r="J210" s="6">
        <f t="shared" si="22"/>
        <v>0</v>
      </c>
      <c r="K210" s="14"/>
      <c r="L210" s="21" t="e">
        <f t="shared" si="23"/>
        <v>#DIV/0!</v>
      </c>
      <c r="M210" s="11">
        <f t="shared" si="24"/>
        <v>0</v>
      </c>
      <c r="N210" s="19"/>
    </row>
    <row r="211" spans="1:14" ht="13.5">
      <c r="A211" s="7">
        <v>196</v>
      </c>
      <c r="B211" s="5"/>
      <c r="C211" s="5"/>
      <c r="D211" s="91"/>
      <c r="E211" s="93"/>
      <c r="F211" s="94"/>
      <c r="G211" s="73"/>
      <c r="H211" s="13"/>
      <c r="I211" s="20" t="e">
        <f t="shared" si="21"/>
        <v>#DIV/0!</v>
      </c>
      <c r="J211" s="6">
        <f t="shared" si="22"/>
        <v>0</v>
      </c>
      <c r="K211" s="14"/>
      <c r="L211" s="21" t="e">
        <f t="shared" si="23"/>
        <v>#DIV/0!</v>
      </c>
      <c r="M211" s="11">
        <f t="shared" si="24"/>
        <v>0</v>
      </c>
      <c r="N211" s="19"/>
    </row>
    <row r="212" spans="1:14" ht="13.5">
      <c r="A212" s="7">
        <v>197</v>
      </c>
      <c r="B212" s="5"/>
      <c r="C212" s="5"/>
      <c r="D212" s="91"/>
      <c r="E212" s="93"/>
      <c r="F212" s="94"/>
      <c r="G212" s="73"/>
      <c r="H212" s="13"/>
      <c r="I212" s="20" t="e">
        <f t="shared" si="21"/>
        <v>#DIV/0!</v>
      </c>
      <c r="J212" s="6">
        <f t="shared" si="22"/>
        <v>0</v>
      </c>
      <c r="K212" s="14"/>
      <c r="L212" s="21" t="e">
        <f t="shared" si="23"/>
        <v>#DIV/0!</v>
      </c>
      <c r="M212" s="11">
        <f t="shared" si="24"/>
        <v>0</v>
      </c>
      <c r="N212" s="19"/>
    </row>
    <row r="213" spans="1:14" ht="13.5">
      <c r="A213" s="7">
        <v>198</v>
      </c>
      <c r="B213" s="5"/>
      <c r="C213" s="5"/>
      <c r="D213" s="91"/>
      <c r="E213" s="93"/>
      <c r="F213" s="94"/>
      <c r="G213" s="73"/>
      <c r="H213" s="13"/>
      <c r="I213" s="20" t="e">
        <f t="shared" si="21"/>
        <v>#DIV/0!</v>
      </c>
      <c r="J213" s="6">
        <f t="shared" si="22"/>
        <v>0</v>
      </c>
      <c r="K213" s="14"/>
      <c r="L213" s="21" t="e">
        <f t="shared" si="23"/>
        <v>#DIV/0!</v>
      </c>
      <c r="M213" s="11">
        <f t="shared" si="24"/>
        <v>0</v>
      </c>
      <c r="N213" s="19"/>
    </row>
    <row r="214" spans="1:14" ht="13.5">
      <c r="A214" s="7">
        <v>199</v>
      </c>
      <c r="B214" s="5"/>
      <c r="C214" s="5"/>
      <c r="D214" s="91"/>
      <c r="E214" s="93"/>
      <c r="F214" s="94"/>
      <c r="G214" s="73"/>
      <c r="H214" s="13"/>
      <c r="I214" s="20" t="e">
        <f t="shared" si="21"/>
        <v>#DIV/0!</v>
      </c>
      <c r="J214" s="6">
        <f t="shared" si="22"/>
        <v>0</v>
      </c>
      <c r="K214" s="14"/>
      <c r="L214" s="21" t="e">
        <f t="shared" si="23"/>
        <v>#DIV/0!</v>
      </c>
      <c r="M214" s="11">
        <f t="shared" si="24"/>
        <v>0</v>
      </c>
      <c r="N214" s="19"/>
    </row>
    <row r="215" spans="1:14" ht="13.5">
      <c r="A215" s="7">
        <v>200</v>
      </c>
      <c r="B215" s="5"/>
      <c r="C215" s="5"/>
      <c r="D215" s="91"/>
      <c r="E215" s="93"/>
      <c r="F215" s="94"/>
      <c r="G215" s="73"/>
      <c r="H215" s="13"/>
      <c r="I215" s="20" t="e">
        <f t="shared" si="9"/>
        <v>#DIV/0!</v>
      </c>
      <c r="J215" s="6">
        <f t="shared" si="10"/>
        <v>0</v>
      </c>
      <c r="K215" s="14"/>
      <c r="L215" s="21" t="e">
        <f t="shared" si="11"/>
        <v>#DIV/0!</v>
      </c>
      <c r="M215" s="11">
        <f t="shared" si="12"/>
        <v>0</v>
      </c>
      <c r="N215" s="19"/>
    </row>
    <row r="216" spans="1:14" ht="13.5">
      <c r="A216" s="7">
        <v>201</v>
      </c>
      <c r="B216" s="5"/>
      <c r="C216" s="5"/>
      <c r="D216" s="91"/>
      <c r="E216" s="93"/>
      <c r="F216" s="94"/>
      <c r="G216" s="73"/>
      <c r="H216" s="13"/>
      <c r="I216" s="20" t="e">
        <f t="shared" si="9"/>
        <v>#DIV/0!</v>
      </c>
      <c r="J216" s="6">
        <f t="shared" si="10"/>
        <v>0</v>
      </c>
      <c r="K216" s="14"/>
      <c r="L216" s="21" t="e">
        <f t="shared" si="11"/>
        <v>#DIV/0!</v>
      </c>
      <c r="M216" s="11">
        <f t="shared" si="12"/>
        <v>0</v>
      </c>
      <c r="N216" s="19"/>
    </row>
    <row r="217" spans="1:14" ht="13.5">
      <c r="A217" s="7">
        <v>202</v>
      </c>
      <c r="B217" s="5"/>
      <c r="C217" s="5"/>
      <c r="D217" s="91"/>
      <c r="E217" s="93"/>
      <c r="F217" s="94"/>
      <c r="G217" s="73"/>
      <c r="H217" s="13"/>
      <c r="I217" s="20" t="e">
        <f t="shared" si="9"/>
        <v>#DIV/0!</v>
      </c>
      <c r="J217" s="6">
        <f t="shared" si="10"/>
        <v>0</v>
      </c>
      <c r="K217" s="14"/>
      <c r="L217" s="21" t="e">
        <f t="shared" si="11"/>
        <v>#DIV/0!</v>
      </c>
      <c r="M217" s="11">
        <f t="shared" si="12"/>
        <v>0</v>
      </c>
      <c r="N217" s="19"/>
    </row>
    <row r="218" spans="1:14" ht="13.5">
      <c r="A218" s="7">
        <v>203</v>
      </c>
      <c r="B218" s="5"/>
      <c r="C218" s="5"/>
      <c r="D218" s="91"/>
      <c r="E218" s="93"/>
      <c r="F218" s="94"/>
      <c r="G218" s="73"/>
      <c r="H218" s="13"/>
      <c r="I218" s="20" t="e">
        <f t="shared" si="9"/>
        <v>#DIV/0!</v>
      </c>
      <c r="J218" s="6">
        <f t="shared" si="10"/>
        <v>0</v>
      </c>
      <c r="K218" s="14"/>
      <c r="L218" s="21" t="e">
        <f t="shared" si="11"/>
        <v>#DIV/0!</v>
      </c>
      <c r="M218" s="11">
        <f t="shared" si="12"/>
        <v>0</v>
      </c>
      <c r="N218" s="19"/>
    </row>
    <row r="219" spans="1:14" ht="13.5">
      <c r="A219" s="7">
        <v>204</v>
      </c>
      <c r="B219" s="5"/>
      <c r="C219" s="5"/>
      <c r="D219" s="91"/>
      <c r="E219" s="93"/>
      <c r="F219" s="94"/>
      <c r="G219" s="73"/>
      <c r="H219" s="13"/>
      <c r="I219" s="20" t="e">
        <f t="shared" si="9"/>
        <v>#DIV/0!</v>
      </c>
      <c r="J219" s="6">
        <f t="shared" si="10"/>
        <v>0</v>
      </c>
      <c r="K219" s="14"/>
      <c r="L219" s="21" t="e">
        <f t="shared" si="11"/>
        <v>#DIV/0!</v>
      </c>
      <c r="M219" s="11">
        <f t="shared" si="12"/>
        <v>0</v>
      </c>
      <c r="N219" s="19"/>
    </row>
    <row r="220" spans="1:14" ht="13.5">
      <c r="A220" s="7">
        <v>205</v>
      </c>
      <c r="B220" s="5"/>
      <c r="C220" s="5"/>
      <c r="D220" s="91"/>
      <c r="E220" s="93"/>
      <c r="F220" s="94"/>
      <c r="G220" s="73"/>
      <c r="H220" s="13"/>
      <c r="I220" s="20" t="e">
        <f t="shared" si="9"/>
        <v>#DIV/0!</v>
      </c>
      <c r="J220" s="6">
        <f t="shared" si="10"/>
        <v>0</v>
      </c>
      <c r="K220" s="14"/>
      <c r="L220" s="21" t="e">
        <f t="shared" si="11"/>
        <v>#DIV/0!</v>
      </c>
      <c r="M220" s="11">
        <f t="shared" si="12"/>
        <v>0</v>
      </c>
      <c r="N220" s="19"/>
    </row>
    <row r="221" spans="1:14" ht="13.5">
      <c r="A221" s="7">
        <v>206</v>
      </c>
      <c r="B221" s="5"/>
      <c r="C221" s="5"/>
      <c r="D221" s="91"/>
      <c r="E221" s="93"/>
      <c r="F221" s="94"/>
      <c r="G221" s="73"/>
      <c r="H221" s="13"/>
      <c r="I221" s="20" t="e">
        <f t="shared" si="9"/>
        <v>#DIV/0!</v>
      </c>
      <c r="J221" s="6">
        <f t="shared" si="10"/>
        <v>0</v>
      </c>
      <c r="K221" s="14"/>
      <c r="L221" s="21" t="e">
        <f t="shared" si="11"/>
        <v>#DIV/0!</v>
      </c>
      <c r="M221" s="11">
        <f t="shared" si="12"/>
        <v>0</v>
      </c>
      <c r="N221" s="19"/>
    </row>
    <row r="222" spans="1:14" ht="13.5">
      <c r="A222" s="7">
        <v>207</v>
      </c>
      <c r="B222" s="5"/>
      <c r="C222" s="5"/>
      <c r="D222" s="91"/>
      <c r="E222" s="93"/>
      <c r="F222" s="94"/>
      <c r="G222" s="73"/>
      <c r="H222" s="13"/>
      <c r="I222" s="20" t="e">
        <f t="shared" si="9"/>
        <v>#DIV/0!</v>
      </c>
      <c r="J222" s="6">
        <f t="shared" si="10"/>
        <v>0</v>
      </c>
      <c r="K222" s="14"/>
      <c r="L222" s="21" t="e">
        <f t="shared" si="11"/>
        <v>#DIV/0!</v>
      </c>
      <c r="M222" s="11">
        <f t="shared" si="12"/>
        <v>0</v>
      </c>
      <c r="N222" s="19"/>
    </row>
    <row r="223" spans="1:14" ht="13.5">
      <c r="A223" s="7">
        <v>208</v>
      </c>
      <c r="B223" s="5"/>
      <c r="C223" s="5"/>
      <c r="D223" s="91"/>
      <c r="E223" s="93"/>
      <c r="F223" s="94"/>
      <c r="G223" s="73"/>
      <c r="H223" s="13"/>
      <c r="I223" s="20" t="e">
        <f t="shared" si="9"/>
        <v>#DIV/0!</v>
      </c>
      <c r="J223" s="6">
        <f t="shared" si="10"/>
        <v>0</v>
      </c>
      <c r="K223" s="14"/>
      <c r="L223" s="21" t="e">
        <f t="shared" si="11"/>
        <v>#DIV/0!</v>
      </c>
      <c r="M223" s="11">
        <f t="shared" si="12"/>
        <v>0</v>
      </c>
      <c r="N223" s="19"/>
    </row>
    <row r="224" spans="1:14" ht="13.5">
      <c r="A224" s="7">
        <v>209</v>
      </c>
      <c r="B224" s="5"/>
      <c r="C224" s="5"/>
      <c r="D224" s="91"/>
      <c r="E224" s="93"/>
      <c r="F224" s="94"/>
      <c r="G224" s="73"/>
      <c r="H224" s="13"/>
      <c r="I224" s="20" t="e">
        <f t="shared" si="9"/>
        <v>#DIV/0!</v>
      </c>
      <c r="J224" s="6">
        <f t="shared" si="10"/>
        <v>0</v>
      </c>
      <c r="K224" s="14"/>
      <c r="L224" s="21" t="e">
        <f t="shared" si="11"/>
        <v>#DIV/0!</v>
      </c>
      <c r="M224" s="11">
        <f t="shared" si="12"/>
        <v>0</v>
      </c>
      <c r="N224" s="19"/>
    </row>
    <row r="225" spans="1:14" ht="13.5">
      <c r="A225" s="7">
        <v>210</v>
      </c>
      <c r="B225" s="5"/>
      <c r="C225" s="5"/>
      <c r="D225" s="91"/>
      <c r="E225" s="93"/>
      <c r="F225" s="94"/>
      <c r="G225" s="73"/>
      <c r="H225" s="13"/>
      <c r="I225" s="20" t="e">
        <f t="shared" si="9"/>
        <v>#DIV/0!</v>
      </c>
      <c r="J225" s="6">
        <f t="shared" si="10"/>
        <v>0</v>
      </c>
      <c r="K225" s="14"/>
      <c r="L225" s="21" t="e">
        <f t="shared" si="11"/>
        <v>#DIV/0!</v>
      </c>
      <c r="M225" s="11">
        <f t="shared" si="12"/>
        <v>0</v>
      </c>
      <c r="N225" s="19"/>
    </row>
    <row r="226" spans="1:14" ht="13.5">
      <c r="A226" s="7">
        <v>211</v>
      </c>
      <c r="B226" s="5"/>
      <c r="C226" s="5"/>
      <c r="D226" s="91"/>
      <c r="E226" s="93"/>
      <c r="F226" s="94"/>
      <c r="G226" s="73"/>
      <c r="H226" s="13"/>
      <c r="I226" s="20" t="e">
        <f t="shared" si="9"/>
        <v>#DIV/0!</v>
      </c>
      <c r="J226" s="6">
        <f t="shared" si="10"/>
        <v>0</v>
      </c>
      <c r="K226" s="14"/>
      <c r="L226" s="21" t="e">
        <f t="shared" si="11"/>
        <v>#DIV/0!</v>
      </c>
      <c r="M226" s="11">
        <f t="shared" si="12"/>
        <v>0</v>
      </c>
      <c r="N226" s="19"/>
    </row>
    <row r="227" spans="1:14" ht="13.5">
      <c r="A227" s="7">
        <v>212</v>
      </c>
      <c r="B227" s="5"/>
      <c r="C227" s="5"/>
      <c r="D227" s="91"/>
      <c r="E227" s="93"/>
      <c r="F227" s="94"/>
      <c r="G227" s="73"/>
      <c r="H227" s="13"/>
      <c r="I227" s="20" t="e">
        <f t="shared" si="9"/>
        <v>#DIV/0!</v>
      </c>
      <c r="J227" s="6">
        <f t="shared" si="10"/>
        <v>0</v>
      </c>
      <c r="K227" s="14"/>
      <c r="L227" s="21" t="e">
        <f t="shared" si="11"/>
        <v>#DIV/0!</v>
      </c>
      <c r="M227" s="11">
        <f t="shared" si="12"/>
        <v>0</v>
      </c>
      <c r="N227" s="19"/>
    </row>
    <row r="228" spans="1:14" ht="13.5">
      <c r="A228" s="7">
        <v>213</v>
      </c>
      <c r="B228" s="5"/>
      <c r="C228" s="5"/>
      <c r="D228" s="91"/>
      <c r="E228" s="93"/>
      <c r="F228" s="94"/>
      <c r="G228" s="73"/>
      <c r="H228" s="13"/>
      <c r="I228" s="20" t="e">
        <f t="shared" si="9"/>
        <v>#DIV/0!</v>
      </c>
      <c r="J228" s="6">
        <f t="shared" si="10"/>
        <v>0</v>
      </c>
      <c r="K228" s="14"/>
      <c r="L228" s="21" t="e">
        <f t="shared" si="11"/>
        <v>#DIV/0!</v>
      </c>
      <c r="M228" s="11">
        <f t="shared" si="12"/>
        <v>0</v>
      </c>
      <c r="N228" s="19"/>
    </row>
    <row r="229" spans="1:14" ht="13.5">
      <c r="A229" s="7">
        <v>214</v>
      </c>
      <c r="B229" s="5"/>
      <c r="C229" s="5"/>
      <c r="D229" s="91"/>
      <c r="E229" s="93"/>
      <c r="F229" s="94"/>
      <c r="G229" s="73"/>
      <c r="H229" s="13"/>
      <c r="I229" s="20" t="e">
        <f t="shared" si="9"/>
        <v>#DIV/0!</v>
      </c>
      <c r="J229" s="6">
        <f t="shared" si="10"/>
        <v>0</v>
      </c>
      <c r="K229" s="14"/>
      <c r="L229" s="21" t="e">
        <f t="shared" si="11"/>
        <v>#DIV/0!</v>
      </c>
      <c r="M229" s="11">
        <f t="shared" si="12"/>
        <v>0</v>
      </c>
      <c r="N229" s="19"/>
    </row>
    <row r="230" spans="1:14" ht="13.5">
      <c r="A230" s="7">
        <v>215</v>
      </c>
      <c r="B230" s="5"/>
      <c r="C230" s="5"/>
      <c r="D230" s="91"/>
      <c r="E230" s="93"/>
      <c r="F230" s="94"/>
      <c r="G230" s="73"/>
      <c r="H230" s="13"/>
      <c r="I230" s="20" t="e">
        <f aca="true" t="shared" si="25" ref="I230:I235">H230/G230</f>
        <v>#DIV/0!</v>
      </c>
      <c r="J230" s="6">
        <f aca="true" t="shared" si="26" ref="J230:J235">G230-H230</f>
        <v>0</v>
      </c>
      <c r="K230" s="14"/>
      <c r="L230" s="21" t="e">
        <f aca="true" t="shared" si="27" ref="L230:L235">K230/H230</f>
        <v>#DIV/0!</v>
      </c>
      <c r="M230" s="11">
        <f aca="true" t="shared" si="28" ref="M230:M235">H230-K230</f>
        <v>0</v>
      </c>
      <c r="N230" s="19"/>
    </row>
    <row r="231" spans="1:14" ht="13.5">
      <c r="A231" s="7">
        <v>216</v>
      </c>
      <c r="B231" s="5"/>
      <c r="C231" s="5"/>
      <c r="D231" s="91"/>
      <c r="E231" s="93"/>
      <c r="F231" s="94"/>
      <c r="G231" s="73"/>
      <c r="H231" s="13"/>
      <c r="I231" s="20" t="e">
        <f t="shared" si="25"/>
        <v>#DIV/0!</v>
      </c>
      <c r="J231" s="6">
        <f t="shared" si="26"/>
        <v>0</v>
      </c>
      <c r="K231" s="14"/>
      <c r="L231" s="21" t="e">
        <f t="shared" si="27"/>
        <v>#DIV/0!</v>
      </c>
      <c r="M231" s="11">
        <f t="shared" si="28"/>
        <v>0</v>
      </c>
      <c r="N231" s="19"/>
    </row>
    <row r="232" spans="1:14" ht="13.5">
      <c r="A232" s="7">
        <v>217</v>
      </c>
      <c r="B232" s="5"/>
      <c r="C232" s="5"/>
      <c r="D232" s="91"/>
      <c r="E232" s="93"/>
      <c r="F232" s="94"/>
      <c r="G232" s="73"/>
      <c r="H232" s="13"/>
      <c r="I232" s="20" t="e">
        <f t="shared" si="25"/>
        <v>#DIV/0!</v>
      </c>
      <c r="J232" s="6">
        <f t="shared" si="26"/>
        <v>0</v>
      </c>
      <c r="K232" s="14"/>
      <c r="L232" s="21" t="e">
        <f t="shared" si="27"/>
        <v>#DIV/0!</v>
      </c>
      <c r="M232" s="11">
        <f t="shared" si="28"/>
        <v>0</v>
      </c>
      <c r="N232" s="19"/>
    </row>
    <row r="233" spans="1:14" ht="13.5">
      <c r="A233" s="7">
        <v>218</v>
      </c>
      <c r="B233" s="5"/>
      <c r="C233" s="5"/>
      <c r="D233" s="91"/>
      <c r="E233" s="93"/>
      <c r="F233" s="94"/>
      <c r="G233" s="73"/>
      <c r="H233" s="13"/>
      <c r="I233" s="20" t="e">
        <f t="shared" si="25"/>
        <v>#DIV/0!</v>
      </c>
      <c r="J233" s="6">
        <f t="shared" si="26"/>
        <v>0</v>
      </c>
      <c r="K233" s="14"/>
      <c r="L233" s="21" t="e">
        <f t="shared" si="27"/>
        <v>#DIV/0!</v>
      </c>
      <c r="M233" s="11">
        <f t="shared" si="28"/>
        <v>0</v>
      </c>
      <c r="N233" s="19"/>
    </row>
    <row r="234" spans="1:14" ht="13.5">
      <c r="A234" s="7">
        <v>219</v>
      </c>
      <c r="B234" s="5"/>
      <c r="C234" s="5"/>
      <c r="D234" s="91"/>
      <c r="E234" s="93"/>
      <c r="F234" s="94"/>
      <c r="G234" s="73"/>
      <c r="H234" s="13"/>
      <c r="I234" s="20" t="e">
        <f t="shared" si="25"/>
        <v>#DIV/0!</v>
      </c>
      <c r="J234" s="6">
        <f t="shared" si="26"/>
        <v>0</v>
      </c>
      <c r="K234" s="14"/>
      <c r="L234" s="21" t="e">
        <f t="shared" si="27"/>
        <v>#DIV/0!</v>
      </c>
      <c r="M234" s="11">
        <f t="shared" si="28"/>
        <v>0</v>
      </c>
      <c r="N234" s="19"/>
    </row>
    <row r="235" spans="1:14" ht="13.5">
      <c r="A235" s="7">
        <v>220</v>
      </c>
      <c r="B235" s="5"/>
      <c r="C235" s="5"/>
      <c r="D235" s="91"/>
      <c r="E235" s="93"/>
      <c r="F235" s="94"/>
      <c r="G235" s="73"/>
      <c r="H235" s="13"/>
      <c r="I235" s="20" t="e">
        <f t="shared" si="25"/>
        <v>#DIV/0!</v>
      </c>
      <c r="J235" s="6">
        <f t="shared" si="26"/>
        <v>0</v>
      </c>
      <c r="K235" s="14"/>
      <c r="L235" s="21" t="e">
        <f t="shared" si="27"/>
        <v>#DIV/0!</v>
      </c>
      <c r="M235" s="11">
        <f t="shared" si="28"/>
        <v>0</v>
      </c>
      <c r="N235" s="19"/>
    </row>
  </sheetData>
  <sheetProtection/>
  <mergeCells count="24">
    <mergeCell ref="D14:D15"/>
    <mergeCell ref="E14:F14"/>
    <mergeCell ref="A14:A15"/>
    <mergeCell ref="B14:B15"/>
    <mergeCell ref="C14:C15"/>
    <mergeCell ref="A8:K8"/>
    <mergeCell ref="A9:B9"/>
    <mergeCell ref="C9:H9"/>
    <mergeCell ref="I9:J9"/>
    <mergeCell ref="C12:F12"/>
    <mergeCell ref="A1:N2"/>
    <mergeCell ref="A3:N5"/>
    <mergeCell ref="A6:K6"/>
    <mergeCell ref="A7:B7"/>
    <mergeCell ref="C7:H7"/>
    <mergeCell ref="I7:J7"/>
    <mergeCell ref="N14:N15"/>
    <mergeCell ref="H14:H15"/>
    <mergeCell ref="I14:I15"/>
    <mergeCell ref="J14:J15"/>
    <mergeCell ref="G14:G15"/>
    <mergeCell ref="K14:K15"/>
    <mergeCell ref="L14:L15"/>
    <mergeCell ref="M14:M15"/>
  </mergeCells>
  <dataValidations count="7">
    <dataValidation allowBlank="1" showInputMessage="1" showErrorMessage="1" promptTitle="DENOMINAZIONE SERVIZIO" prompt="In questa colonna occorre indicare esattamente la denominazione del servizio riportata in sede di redazione del Piano di Zona rispettando altresì l'ordine progressivo dei servizi utilizzato al momento della programmazione" sqref="C16"/>
    <dataValidation allowBlank="1" showInputMessage="1" showErrorMessage="1" promptTitle="ARTICOLO DEL REGOLAMENTO" prompt="In questa colonna occorre indicare con precisione l'articolo del Regolamento cui si riferisce il servizio a partire anche da quanto indicato in sede di programmazione nel Piano di Zona" sqref="B16"/>
    <dataValidation type="decimal" allowBlank="1" showInputMessage="1" showErrorMessage="1" promptTitle="RISORSE PROGRAMMATE" prompt="In questa colonna occorre inserire l'ammontare complessivo di risorse programmate per la realizzazione del servizio in questione. Tale cifra deve essere conforme con quella indicata nella scheda di programmazione del Piano di Zona vigente." sqref="G16:G235">
      <formula1>0</formula1>
      <formula2>100000000</formula2>
    </dataValidation>
    <dataValidation type="decimal" allowBlank="1" showErrorMessage="1" promptTitle="RISORSE IMPEGNATE 2012" prompt="In questa colonna vanno inserite, per ogni singolo servizio, le risorse impegnate entro il 31/12/2012&#10;" sqref="H16">
      <formula1>0</formula1>
      <formula2>100000000</formula2>
    </dataValidation>
    <dataValidation type="decimal" allowBlank="1" showErrorMessage="1" promptTitle="RISORSE LIQUIDATE 2012" prompt="In questa colonna vanno indicate le risorse liquidate, per singolo servizio, alla data del 31/12/2012" sqref="K16">
      <formula1>0</formula1>
      <formula2>100000000000000000000</formula2>
    </dataValidation>
    <dataValidation type="decimal" allowBlank="1" showErrorMessage="1" prompt="&#10;" sqref="H17:H235">
      <formula1>0</formula1>
      <formula2>100000000</formula2>
    </dataValidation>
    <dataValidation type="decimal" allowBlank="1" showErrorMessage="1" sqref="K17:K235">
      <formula1>0</formula1>
      <formula2>100000000000000000000</formula2>
    </dataValidation>
  </dataValidations>
  <printOptions horizontalCentered="1" verticalCentered="1"/>
  <pageMargins left="0.15748031496062992" right="0.7480314960629921" top="0.35433070866141736" bottom="0.984251968503937" header="0.2362204724409449" footer="0.5118110236220472"/>
  <pageSetup horizontalDpi="600" verticalDpi="600" orientation="landscape" paperSize="8" scale="50" r:id="rId2"/>
  <ignoredErrors>
    <ignoredError sqref="G12 K12 I7 I9 H12" emptyCellReference="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G42"/>
  <sheetViews>
    <sheetView zoomScale="75" zoomScaleNormal="75" zoomScalePageLayoutView="0" workbookViewId="0" topLeftCell="A1">
      <selection activeCell="H32" sqref="H32"/>
    </sheetView>
  </sheetViews>
  <sheetFormatPr defaultColWidth="7.875" defaultRowHeight="12.75"/>
  <cols>
    <col min="1" max="2" width="7.875" style="28" customWidth="1"/>
    <col min="3" max="3" width="67.75390625" style="28" bestFit="1" customWidth="1"/>
    <col min="4" max="4" width="31.50390625" style="28" customWidth="1"/>
    <col min="5" max="5" width="10.50390625" style="28" customWidth="1"/>
    <col min="6" max="16384" width="7.875" style="28" customWidth="1"/>
  </cols>
  <sheetData>
    <row r="1" spans="1:6" ht="49.5" customHeight="1">
      <c r="A1" s="128" t="s">
        <v>31</v>
      </c>
      <c r="B1" s="128"/>
      <c r="C1" s="128"/>
      <c r="D1" s="128"/>
      <c r="E1" s="128"/>
      <c r="F1" s="128"/>
    </row>
    <row r="2" spans="1:6" ht="49.5" customHeight="1">
      <c r="A2" s="128"/>
      <c r="B2" s="128"/>
      <c r="C2" s="128"/>
      <c r="D2" s="128"/>
      <c r="E2" s="128"/>
      <c r="F2" s="128"/>
    </row>
    <row r="3" spans="1:6" ht="12.75">
      <c r="A3" s="128"/>
      <c r="B3" s="128"/>
      <c r="C3" s="128"/>
      <c r="D3" s="128"/>
      <c r="E3" s="128"/>
      <c r="F3" s="128"/>
    </row>
    <row r="4" spans="1:6" ht="12.75">
      <c r="A4" s="128"/>
      <c r="B4" s="128"/>
      <c r="C4" s="128"/>
      <c r="D4" s="128"/>
      <c r="E4" s="128"/>
      <c r="F4" s="128"/>
    </row>
    <row r="5" spans="1:6" ht="39" customHeight="1">
      <c r="A5" s="29"/>
      <c r="B5" s="148" t="s">
        <v>12</v>
      </c>
      <c r="C5" s="149"/>
      <c r="D5" s="149"/>
      <c r="E5" s="149"/>
      <c r="F5" s="150"/>
    </row>
    <row r="6" spans="1:6" ht="12.75">
      <c r="A6" s="145"/>
      <c r="B6" s="145"/>
      <c r="C6" s="145"/>
      <c r="D6" s="145"/>
      <c r="E6" s="145"/>
      <c r="F6" s="145"/>
    </row>
    <row r="7" spans="1:7" s="32" customFormat="1" ht="19.5" customHeight="1">
      <c r="A7" s="146"/>
      <c r="B7" s="147"/>
      <c r="C7" s="47" t="s">
        <v>17</v>
      </c>
      <c r="D7" s="40" t="str">
        <f>BUDGET!F7</f>
        <v>LECCE</v>
      </c>
      <c r="E7" s="140"/>
      <c r="F7" s="141"/>
      <c r="G7" s="31"/>
    </row>
    <row r="8" spans="1:7" s="32" customFormat="1" ht="12.75" customHeight="1">
      <c r="A8" s="97"/>
      <c r="B8" s="97"/>
      <c r="C8" s="97"/>
      <c r="D8" s="97"/>
      <c r="E8" s="97"/>
      <c r="F8" s="97"/>
      <c r="G8" s="31"/>
    </row>
    <row r="9" spans="1:7" s="32" customFormat="1" ht="19.5" customHeight="1">
      <c r="A9" s="97"/>
      <c r="B9" s="98"/>
      <c r="C9" s="47" t="s">
        <v>18</v>
      </c>
      <c r="D9" s="47" t="str">
        <f>BUDGET!F9</f>
        <v>POGGIARDO</v>
      </c>
      <c r="E9" s="140"/>
      <c r="F9" s="141"/>
      <c r="G9" s="31"/>
    </row>
    <row r="10" ht="18.75" customHeight="1">
      <c r="D10" s="33"/>
    </row>
    <row r="11" spans="1:7" s="32" customFormat="1" ht="18.75">
      <c r="A11" s="97"/>
      <c r="B11" s="98"/>
      <c r="C11" s="48" t="s">
        <v>20</v>
      </c>
      <c r="D11" s="37">
        <f>SUM(D14:D25)</f>
        <v>2256888.31</v>
      </c>
      <c r="E11" s="140"/>
      <c r="F11" s="141"/>
      <c r="G11" s="31"/>
    </row>
    <row r="12" ht="18.75" customHeight="1"/>
    <row r="13" spans="3:4" ht="18.75" customHeight="1">
      <c r="C13" s="142" t="s">
        <v>0</v>
      </c>
      <c r="D13" s="143"/>
    </row>
    <row r="14" spans="1:4" ht="15.75">
      <c r="A14" s="22"/>
      <c r="C14" s="44" t="s">
        <v>32</v>
      </c>
      <c r="D14" s="38">
        <v>11440</v>
      </c>
    </row>
    <row r="15" spans="1:4" s="32" customFormat="1" ht="15.75">
      <c r="A15" s="30"/>
      <c r="C15" s="44" t="s">
        <v>33</v>
      </c>
      <c r="D15" s="38">
        <v>182383.54</v>
      </c>
    </row>
    <row r="16" spans="1:4" ht="15.75">
      <c r="A16" s="22"/>
      <c r="C16" s="44" t="s">
        <v>34</v>
      </c>
      <c r="D16" s="38">
        <v>126868.1</v>
      </c>
    </row>
    <row r="17" spans="1:7" ht="15.75">
      <c r="A17" s="30"/>
      <c r="C17" s="44" t="s">
        <v>35</v>
      </c>
      <c r="D17" s="38">
        <v>122302.03</v>
      </c>
      <c r="G17" s="41"/>
    </row>
    <row r="18" spans="1:4" ht="15.75">
      <c r="A18" s="34"/>
      <c r="C18" s="44" t="s">
        <v>36</v>
      </c>
      <c r="D18" s="38">
        <v>561105.79</v>
      </c>
    </row>
    <row r="19" spans="1:4" ht="15.75">
      <c r="A19" s="35"/>
      <c r="C19" s="44" t="s">
        <v>37</v>
      </c>
      <c r="D19" s="38">
        <v>0</v>
      </c>
    </row>
    <row r="20" spans="1:4" ht="15.75">
      <c r="A20" s="36"/>
      <c r="C20" s="44" t="s">
        <v>38</v>
      </c>
      <c r="D20" s="38">
        <v>254049</v>
      </c>
    </row>
    <row r="21" spans="1:4" ht="15.75">
      <c r="A21" s="36"/>
      <c r="C21" s="44" t="s">
        <v>39</v>
      </c>
      <c r="D21" s="38">
        <v>463515</v>
      </c>
    </row>
    <row r="22" spans="1:4" ht="15.75">
      <c r="A22" s="36"/>
      <c r="C22" s="44" t="s">
        <v>40</v>
      </c>
      <c r="D22" s="38">
        <v>224781</v>
      </c>
    </row>
    <row r="23" spans="3:4" ht="15.75">
      <c r="C23" s="44" t="s">
        <v>41</v>
      </c>
      <c r="D23" s="38">
        <v>81119.73</v>
      </c>
    </row>
    <row r="24" spans="3:4" ht="15.75">
      <c r="C24" s="66" t="s">
        <v>42</v>
      </c>
      <c r="D24" s="38">
        <v>229324.12</v>
      </c>
    </row>
    <row r="25" spans="3:4" ht="15.75">
      <c r="C25" s="66" t="s">
        <v>43</v>
      </c>
      <c r="D25" s="38">
        <v>0</v>
      </c>
    </row>
    <row r="28" spans="3:4" ht="18.75">
      <c r="C28" s="46" t="s">
        <v>5</v>
      </c>
      <c r="D28" s="39">
        <f>SUM(D31:D42)</f>
        <v>1112794.7914478884</v>
      </c>
    </row>
    <row r="30" spans="3:4" ht="15.75">
      <c r="C30" s="142" t="s">
        <v>11</v>
      </c>
      <c r="D30" s="144"/>
    </row>
    <row r="31" spans="1:4" ht="15.75">
      <c r="A31" s="22"/>
      <c r="C31" s="45" t="s">
        <v>32</v>
      </c>
      <c r="D31" s="95">
        <f>BUDGET!F14-'QUADRO SINTETICO PER FONTE'!D14</f>
        <v>3560</v>
      </c>
    </row>
    <row r="32" spans="1:4" s="32" customFormat="1" ht="15.75">
      <c r="A32" s="30"/>
      <c r="C32" s="45" t="s">
        <v>33</v>
      </c>
      <c r="D32" s="95">
        <f>BUDGET!F15-'QUADRO SINTETICO PER FONTE'!D15</f>
        <v>-0.0034691927139647305</v>
      </c>
    </row>
    <row r="33" spans="1:4" ht="15.75">
      <c r="A33" s="22"/>
      <c r="C33" s="45" t="s">
        <v>34</v>
      </c>
      <c r="D33" s="95">
        <f>BUDGET!F16-'QUADRO SINTETICO PER FONTE'!D16</f>
        <v>0.0018213560833828524</v>
      </c>
    </row>
    <row r="34" spans="1:4" ht="15.75">
      <c r="A34" s="30"/>
      <c r="C34" s="45" t="s">
        <v>35</v>
      </c>
      <c r="D34" s="95">
        <f>BUDGET!F17-'QUADRO SINTETICO PER FONTE'!D17</f>
        <v>0.0030957251437939703</v>
      </c>
    </row>
    <row r="35" spans="1:4" ht="15.75">
      <c r="A35" s="34"/>
      <c r="C35" s="45" t="s">
        <v>36</v>
      </c>
      <c r="D35" s="95">
        <f>BUDGET!F18-'QUADRO SINTETICO PER FONTE'!D18</f>
        <v>369317.32999999996</v>
      </c>
    </row>
    <row r="36" spans="1:4" ht="15.75">
      <c r="A36" s="35"/>
      <c r="C36" s="45" t="s">
        <v>37</v>
      </c>
      <c r="D36" s="95">
        <f>BUDGET!F19-'QUADRO SINTETICO PER FONTE'!D19</f>
        <v>589266.53</v>
      </c>
    </row>
    <row r="37" spans="1:4" ht="15.75">
      <c r="A37" s="36"/>
      <c r="C37" s="45" t="s">
        <v>38</v>
      </c>
      <c r="D37" s="95">
        <f>BUDGET!F20-'QUADRO SINTETICO PER FONTE'!D20</f>
        <v>0</v>
      </c>
    </row>
    <row r="38" spans="1:4" ht="15.75">
      <c r="A38" s="36"/>
      <c r="C38" s="45" t="s">
        <v>39</v>
      </c>
      <c r="D38" s="95">
        <f>BUDGET!F21-'QUADRO SINTETICO PER FONTE'!D21</f>
        <v>0</v>
      </c>
    </row>
    <row r="39" spans="1:4" ht="15.75">
      <c r="A39" s="36"/>
      <c r="C39" s="45" t="s">
        <v>40</v>
      </c>
      <c r="D39" s="95">
        <f>BUDGET!F22-'QUADRO SINTETICO PER FONTE'!D22</f>
        <v>0</v>
      </c>
    </row>
    <row r="40" spans="3:4" ht="15.75">
      <c r="C40" s="45" t="s">
        <v>41</v>
      </c>
      <c r="D40" s="95">
        <f>BUDGET!F23-'QUADRO SINTETICO PER FONTE'!D23</f>
        <v>150650.93</v>
      </c>
    </row>
    <row r="41" spans="3:4" ht="15.75">
      <c r="C41" s="69" t="s">
        <v>42</v>
      </c>
      <c r="D41" s="95">
        <f>BUDGET!F24-'QUADRO SINTETICO PER FONTE'!D24</f>
        <v>0</v>
      </c>
    </row>
    <row r="42" spans="3:4" ht="15.75">
      <c r="C42" s="69" t="s">
        <v>43</v>
      </c>
      <c r="D42" s="95">
        <f>BUDGET!F25-'QUADRO SINTETICO PER FONTE'!D25</f>
        <v>0</v>
      </c>
    </row>
  </sheetData>
  <sheetProtection password="8AA2" sheet="1"/>
  <mergeCells count="13">
    <mergeCell ref="A8:F8"/>
    <mergeCell ref="A1:F2"/>
    <mergeCell ref="A3:F4"/>
    <mergeCell ref="A6:F6"/>
    <mergeCell ref="A7:B7"/>
    <mergeCell ref="B5:F5"/>
    <mergeCell ref="E7:F7"/>
    <mergeCell ref="A9:B9"/>
    <mergeCell ref="E9:F9"/>
    <mergeCell ref="C13:D13"/>
    <mergeCell ref="C30:D30"/>
    <mergeCell ref="E11:F11"/>
    <mergeCell ref="A11:B11"/>
  </mergeCells>
  <dataValidations count="3">
    <dataValidation type="decimal" allowBlank="1" showInputMessage="1" showErrorMessage="1" sqref="D31:D42 D14:D25">
      <formula1>0</formula1>
      <formula2>1E+27</formula2>
    </dataValidation>
    <dataValidation allowBlank="1" showErrorMessage="1" sqref="H14:J23 H31:J40"/>
    <dataValidation allowBlank="1" showInputMessage="1" showErrorMessage="1" promptTitle="DETTAGLIO RISORSE" prompt="Indicare le ulteriori fonti di fianziamento da cui si traggone le altre risorse" sqref="C24:C25 C41:C42"/>
  </dataValidations>
  <printOptions horizontalCentered="1" verticalCentered="1"/>
  <pageMargins left="0.7500000000000001" right="0.7500000000000001" top="1" bottom="1" header="0.5" footer="0.5"/>
  <pageSetup fitToHeight="1" fitToWidth="1" horizontalDpi="600" verticalDpi="600" orientation="portrait" paperSize="9" scale="58" r:id="rId2"/>
  <ignoredErrors>
    <ignoredError sqref="D7 D9" emptyCellReference="1"/>
    <ignoredError sqref="D31:D4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MacBook Pro</dc:creator>
  <cp:keywords/>
  <dc:description/>
  <cp:lastModifiedBy>Administrator</cp:lastModifiedBy>
  <cp:lastPrinted>2015-02-05T16:25:28Z</cp:lastPrinted>
  <dcterms:created xsi:type="dcterms:W3CDTF">2011-03-08T10:29:50Z</dcterms:created>
  <dcterms:modified xsi:type="dcterms:W3CDTF">2015-02-18T12:33:20Z</dcterms:modified>
  <cp:category/>
  <cp:version/>
  <cp:contentType/>
  <cp:contentStatus/>
</cp:coreProperties>
</file>